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60403EA7-5C54-4D9C-BE97-E378B126623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dv Course Enrollments" sheetId="1" r:id="rId1"/>
    <sheet name="Adv CW by High School" sheetId="9" r:id="rId2"/>
    <sheet name="Adv Cw by Grade" sheetId="8" r:id="rId3"/>
  </sheets>
  <definedNames>
    <definedName name="_xlnm.Print_Titles" localSheetId="2">'Adv Cw by Grade'!$1:$4</definedName>
    <definedName name="_xlnm.Print_Titles" localSheetId="1">'Adv CW by High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9" i="1" l="1"/>
  <c r="O78" i="1"/>
  <c r="N79" i="1"/>
  <c r="N78" i="1"/>
  <c r="L79" i="1"/>
  <c r="L78" i="1"/>
  <c r="K79" i="1"/>
  <c r="K78" i="1"/>
  <c r="I79" i="1"/>
  <c r="I78" i="1"/>
  <c r="H79" i="1"/>
  <c r="H78" i="1"/>
  <c r="F79" i="1"/>
  <c r="F78" i="1"/>
  <c r="E79" i="1"/>
  <c r="E78" i="1"/>
  <c r="C79" i="1"/>
  <c r="C78" i="1"/>
  <c r="B79" i="1"/>
  <c r="B78" i="1"/>
  <c r="O94" i="1"/>
  <c r="O93" i="1"/>
  <c r="N94" i="1"/>
  <c r="N93" i="1"/>
  <c r="L94" i="1"/>
  <c r="L93" i="1"/>
  <c r="K94" i="1"/>
  <c r="K93" i="1"/>
  <c r="I94" i="1"/>
  <c r="I93" i="1"/>
  <c r="H94" i="1"/>
  <c r="H93" i="1"/>
  <c r="F94" i="1"/>
  <c r="F93" i="1"/>
  <c r="E94" i="1"/>
  <c r="E93" i="1"/>
  <c r="C94" i="1"/>
  <c r="C93" i="1"/>
  <c r="B94" i="1"/>
  <c r="B93" i="1"/>
  <c r="O63" i="1"/>
  <c r="O62" i="1"/>
  <c r="N63" i="1"/>
  <c r="N62" i="1"/>
  <c r="L63" i="1"/>
  <c r="L62" i="1"/>
  <c r="K63" i="1"/>
  <c r="K62" i="1"/>
  <c r="I63" i="1"/>
  <c r="I62" i="1"/>
  <c r="H63" i="1"/>
  <c r="H62" i="1"/>
  <c r="F63" i="1"/>
  <c r="F62" i="1"/>
  <c r="E63" i="1"/>
  <c r="E62" i="1"/>
  <c r="C63" i="1"/>
  <c r="C62" i="1"/>
  <c r="B63" i="1"/>
  <c r="B62" i="1"/>
  <c r="O48" i="1"/>
  <c r="O47" i="1"/>
  <c r="N48" i="1"/>
  <c r="N47" i="1"/>
  <c r="L48" i="1"/>
  <c r="L47" i="1"/>
  <c r="K48" i="1"/>
  <c r="K47" i="1"/>
  <c r="I48" i="1"/>
  <c r="I47" i="1"/>
  <c r="H48" i="1"/>
  <c r="H47" i="1"/>
  <c r="F48" i="1"/>
  <c r="F47" i="1"/>
  <c r="E48" i="1"/>
  <c r="E47" i="1"/>
  <c r="C48" i="1"/>
  <c r="C47" i="1"/>
  <c r="B47" i="1"/>
  <c r="L32" i="1"/>
  <c r="L31" i="1"/>
  <c r="K32" i="1"/>
  <c r="K31" i="1"/>
  <c r="I32" i="1"/>
  <c r="I31" i="1"/>
  <c r="H32" i="1"/>
  <c r="H31" i="1"/>
  <c r="F32" i="1"/>
  <c r="F31" i="1"/>
  <c r="E31" i="1"/>
  <c r="E32" i="1"/>
  <c r="C32" i="1"/>
  <c r="C31" i="1"/>
  <c r="B32" i="1"/>
  <c r="B31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53" i="9"/>
  <c r="G51" i="8"/>
  <c r="F32" i="9"/>
  <c r="D32" i="9"/>
  <c r="J28" i="9"/>
  <c r="G28" i="9"/>
  <c r="J27" i="9"/>
  <c r="G27" i="9"/>
  <c r="J26" i="9"/>
  <c r="G26" i="9"/>
  <c r="J25" i="9"/>
  <c r="G25" i="9"/>
  <c r="I45" i="8" l="1"/>
  <c r="I46" i="8"/>
  <c r="I47" i="8"/>
  <c r="I48" i="8"/>
  <c r="I49" i="8"/>
  <c r="I50" i="8"/>
  <c r="I52" i="8"/>
  <c r="I55" i="9"/>
  <c r="I56" i="9"/>
  <c r="I57" i="9"/>
  <c r="I58" i="9"/>
  <c r="I59" i="9"/>
  <c r="I60" i="9"/>
  <c r="I62" i="9"/>
  <c r="I32" i="9" s="1"/>
  <c r="K108" i="1" l="1"/>
  <c r="G108" i="1"/>
  <c r="J51" i="8" l="1"/>
  <c r="J61" i="9"/>
  <c r="D24" i="9"/>
  <c r="F24" i="9"/>
  <c r="I24" i="9"/>
  <c r="C62" i="9"/>
  <c r="K107" i="1"/>
  <c r="K106" i="1"/>
  <c r="K105" i="1"/>
  <c r="K104" i="1"/>
  <c r="K103" i="1"/>
  <c r="K102" i="1"/>
  <c r="G107" i="1"/>
  <c r="G106" i="1"/>
  <c r="G105" i="1"/>
  <c r="G104" i="1"/>
  <c r="G103" i="1"/>
  <c r="G102" i="1"/>
  <c r="C109" i="1"/>
  <c r="G109" i="1" s="1"/>
  <c r="C55" i="9"/>
  <c r="C56" i="9"/>
  <c r="C57" i="9"/>
  <c r="C58" i="9"/>
  <c r="C59" i="9"/>
  <c r="C60" i="9"/>
  <c r="J39" i="8"/>
  <c r="J38" i="8"/>
  <c r="J37" i="8"/>
  <c r="J36" i="8"/>
  <c r="J35" i="8"/>
  <c r="G39" i="8"/>
  <c r="G38" i="8"/>
  <c r="G37" i="8"/>
  <c r="G36" i="8"/>
  <c r="G35" i="8"/>
  <c r="J29" i="8"/>
  <c r="J28" i="8"/>
  <c r="J27" i="8"/>
  <c r="J26" i="8"/>
  <c r="J25" i="8"/>
  <c r="G29" i="8"/>
  <c r="G28" i="8"/>
  <c r="G27" i="8"/>
  <c r="G26" i="8"/>
  <c r="G25" i="8"/>
  <c r="G20" i="8"/>
  <c r="G19" i="8"/>
  <c r="G18" i="8"/>
  <c r="G17" i="8"/>
  <c r="G16" i="8"/>
  <c r="G15" i="8"/>
  <c r="J20" i="8"/>
  <c r="J19" i="8"/>
  <c r="J18" i="8"/>
  <c r="J17" i="8"/>
  <c r="J16" i="8"/>
  <c r="J15" i="8"/>
  <c r="J9" i="8"/>
  <c r="J8" i="8"/>
  <c r="J7" i="8"/>
  <c r="J6" i="8"/>
  <c r="J5" i="8"/>
  <c r="G9" i="8"/>
  <c r="G8" i="8"/>
  <c r="G7" i="8"/>
  <c r="G6" i="8"/>
  <c r="G5" i="8"/>
  <c r="J48" i="8" l="1"/>
  <c r="J58" i="9"/>
  <c r="J50" i="8"/>
  <c r="J60" i="9"/>
  <c r="C12" i="9"/>
  <c r="C32" i="9"/>
  <c r="J49" i="8"/>
  <c r="J59" i="9"/>
  <c r="J47" i="8"/>
  <c r="J57" i="9"/>
  <c r="J46" i="8"/>
  <c r="J56" i="9"/>
  <c r="J45" i="8"/>
  <c r="J55" i="9"/>
  <c r="C42" i="9"/>
  <c r="C22" i="9"/>
  <c r="C52" i="9"/>
  <c r="K109" i="1"/>
  <c r="J52" i="8" l="1"/>
  <c r="J62" i="9"/>
  <c r="J32" i="9" s="1"/>
  <c r="D45" i="8"/>
  <c r="D46" i="8"/>
  <c r="C47" i="8"/>
  <c r="D47" i="8"/>
  <c r="C48" i="8"/>
  <c r="D48" i="8"/>
  <c r="C49" i="8"/>
  <c r="D49" i="8"/>
  <c r="D50" i="8"/>
  <c r="D52" i="8"/>
  <c r="G52" i="8" s="1"/>
  <c r="G60" i="9"/>
  <c r="G50" i="8" s="1"/>
  <c r="G59" i="9"/>
  <c r="G49" i="8" s="1"/>
  <c r="G58" i="9"/>
  <c r="G48" i="8" s="1"/>
  <c r="G57" i="9"/>
  <c r="G47" i="8" s="1"/>
  <c r="G56" i="9"/>
  <c r="G46" i="8" s="1"/>
  <c r="G55" i="9"/>
  <c r="J50" i="9"/>
  <c r="J49" i="9"/>
  <c r="J48" i="9"/>
  <c r="J47" i="9"/>
  <c r="J46" i="9"/>
  <c r="J45" i="9"/>
  <c r="G50" i="9"/>
  <c r="G49" i="9"/>
  <c r="H49" i="9" s="1"/>
  <c r="G48" i="9"/>
  <c r="H48" i="9" s="1"/>
  <c r="G47" i="9"/>
  <c r="H47" i="9" s="1"/>
  <c r="G46" i="9"/>
  <c r="G45" i="9"/>
  <c r="J40" i="9"/>
  <c r="J39" i="9"/>
  <c r="J38" i="9"/>
  <c r="J37" i="9"/>
  <c r="J36" i="9"/>
  <c r="J35" i="9"/>
  <c r="G40" i="9"/>
  <c r="G39" i="9"/>
  <c r="G38" i="9"/>
  <c r="G37" i="9"/>
  <c r="G36" i="9"/>
  <c r="G35" i="9"/>
  <c r="J20" i="9"/>
  <c r="J19" i="9"/>
  <c r="J18" i="9"/>
  <c r="J17" i="9"/>
  <c r="J16" i="9"/>
  <c r="J15" i="9"/>
  <c r="G20" i="9"/>
  <c r="G19" i="9"/>
  <c r="G18" i="9"/>
  <c r="G17" i="9"/>
  <c r="G16" i="9"/>
  <c r="G15" i="9"/>
  <c r="J8" i="9"/>
  <c r="J7" i="9"/>
  <c r="J6" i="9"/>
  <c r="J5" i="9"/>
  <c r="G8" i="9"/>
  <c r="G7" i="9"/>
  <c r="G6" i="9"/>
  <c r="G5" i="9"/>
  <c r="G62" i="9" l="1"/>
  <c r="G32" i="9" s="1"/>
  <c r="G45" i="8"/>
  <c r="J24" i="9"/>
  <c r="G24" i="9"/>
  <c r="C46" i="8"/>
  <c r="F12" i="9"/>
  <c r="D12" i="9"/>
  <c r="G12" i="9" l="1"/>
  <c r="J12" i="9"/>
  <c r="I52" i="9"/>
  <c r="C45" i="8"/>
  <c r="J12" i="8"/>
  <c r="G12" i="8"/>
  <c r="F12" i="8"/>
  <c r="D12" i="8"/>
  <c r="J22" i="8"/>
  <c r="G22" i="8"/>
  <c r="F22" i="8"/>
  <c r="D22" i="8"/>
  <c r="J32" i="8"/>
  <c r="G32" i="8"/>
  <c r="F32" i="8"/>
  <c r="D32" i="8"/>
  <c r="J42" i="8"/>
  <c r="G42" i="8"/>
  <c r="F42" i="8"/>
  <c r="D42" i="8"/>
  <c r="J22" i="9"/>
  <c r="G22" i="9"/>
  <c r="F22" i="9"/>
  <c r="D22" i="9"/>
  <c r="J42" i="9"/>
  <c r="G42" i="9"/>
  <c r="F42" i="9"/>
  <c r="D42" i="9"/>
  <c r="J52" i="9"/>
  <c r="G52" i="9"/>
  <c r="F52" i="9"/>
  <c r="D52" i="9"/>
  <c r="G64" i="9"/>
  <c r="G54" i="8" s="1"/>
  <c r="F64" i="9"/>
  <c r="F54" i="8" s="1"/>
  <c r="D64" i="9"/>
  <c r="D54" i="8" s="1"/>
  <c r="C64" i="9"/>
  <c r="C54" i="8" s="1"/>
  <c r="G63" i="9"/>
  <c r="G53" i="8" s="1"/>
  <c r="F63" i="9"/>
  <c r="F53" i="8" s="1"/>
  <c r="D63" i="9"/>
  <c r="D53" i="8" s="1"/>
  <c r="C63" i="9"/>
  <c r="C53" i="8" s="1"/>
  <c r="H62" i="9"/>
  <c r="H52" i="8" s="1"/>
  <c r="H22" i="8" s="1"/>
  <c r="K50" i="8"/>
  <c r="K59" i="9"/>
  <c r="K49" i="8" s="1"/>
  <c r="H59" i="9"/>
  <c r="H49" i="8" s="1"/>
  <c r="E59" i="9"/>
  <c r="E49" i="8" s="1"/>
  <c r="K58" i="9"/>
  <c r="K48" i="8" s="1"/>
  <c r="H58" i="9"/>
  <c r="H48" i="8" s="1"/>
  <c r="E58" i="9"/>
  <c r="E48" i="8" s="1"/>
  <c r="K57" i="9"/>
  <c r="K47" i="8" s="1"/>
  <c r="H57" i="9"/>
  <c r="H47" i="8" s="1"/>
  <c r="E57" i="9"/>
  <c r="E47" i="8" s="1"/>
  <c r="K56" i="9"/>
  <c r="K46" i="8" s="1"/>
  <c r="H56" i="9"/>
  <c r="H46" i="8" s="1"/>
  <c r="E56" i="9"/>
  <c r="E46" i="8" s="1"/>
  <c r="K55" i="9"/>
  <c r="K45" i="8" s="1"/>
  <c r="H55" i="9"/>
  <c r="H45" i="8" s="1"/>
  <c r="E55" i="9"/>
  <c r="E45" i="8" s="1"/>
  <c r="K62" i="9" l="1"/>
  <c r="I22" i="9"/>
  <c r="I42" i="9"/>
  <c r="I12" i="9"/>
  <c r="C52" i="8"/>
  <c r="E62" i="9"/>
  <c r="E64" i="9"/>
  <c r="E54" i="8" s="1"/>
  <c r="H42" i="8"/>
  <c r="H32" i="8"/>
  <c r="H12" i="8"/>
  <c r="K64" i="9"/>
  <c r="K54" i="8" s="1"/>
  <c r="H63" i="9"/>
  <c r="H53" i="8" s="1"/>
  <c r="H64" i="9"/>
  <c r="H54" i="8" s="1"/>
  <c r="E63" i="9"/>
  <c r="E53" i="8" s="1"/>
  <c r="K63" i="9"/>
  <c r="K53" i="8" s="1"/>
  <c r="P90" i="1"/>
  <c r="E52" i="9" l="1"/>
  <c r="H32" i="9"/>
  <c r="E32" i="9"/>
  <c r="K22" i="9"/>
  <c r="K32" i="9"/>
  <c r="E52" i="8"/>
  <c r="E42" i="8" s="1"/>
  <c r="H42" i="9"/>
  <c r="E12" i="9"/>
  <c r="H22" i="9"/>
  <c r="E42" i="9"/>
  <c r="E22" i="9"/>
  <c r="H12" i="9"/>
  <c r="K12" i="9"/>
  <c r="K52" i="8"/>
  <c r="K42" i="8" s="1"/>
  <c r="K42" i="9"/>
  <c r="K52" i="9"/>
  <c r="I22" i="8"/>
  <c r="I42" i="8"/>
  <c r="I12" i="8"/>
  <c r="I32" i="8"/>
  <c r="H52" i="9"/>
  <c r="C32" i="8"/>
  <c r="C22" i="8"/>
  <c r="C12" i="8"/>
  <c r="C42" i="8"/>
  <c r="J27" i="1"/>
  <c r="E32" i="8" l="1"/>
  <c r="E12" i="8"/>
  <c r="E22" i="8"/>
  <c r="K12" i="8"/>
  <c r="K32" i="8"/>
  <c r="K22" i="8"/>
  <c r="P92" i="1"/>
  <c r="M92" i="1"/>
  <c r="J92" i="1"/>
  <c r="G92" i="1"/>
  <c r="D92" i="1"/>
  <c r="M90" i="1"/>
  <c r="J90" i="1"/>
  <c r="G90" i="1"/>
  <c r="D90" i="1"/>
  <c r="P89" i="1"/>
  <c r="M89" i="1"/>
  <c r="J89" i="1"/>
  <c r="G89" i="1"/>
  <c r="D89" i="1"/>
  <c r="P88" i="1"/>
  <c r="M88" i="1"/>
  <c r="J88" i="1"/>
  <c r="G88" i="1"/>
  <c r="D88" i="1"/>
  <c r="P87" i="1"/>
  <c r="M87" i="1"/>
  <c r="J87" i="1"/>
  <c r="G87" i="1"/>
  <c r="D87" i="1"/>
  <c r="P86" i="1"/>
  <c r="M86" i="1"/>
  <c r="J86" i="1"/>
  <c r="G86" i="1"/>
  <c r="D86" i="1"/>
  <c r="P85" i="1"/>
  <c r="M85" i="1"/>
  <c r="J85" i="1"/>
  <c r="G85" i="1"/>
  <c r="D85" i="1"/>
  <c r="P61" i="1"/>
  <c r="M61" i="1"/>
  <c r="J61" i="1"/>
  <c r="G61" i="1"/>
  <c r="D61" i="1"/>
  <c r="P58" i="1"/>
  <c r="M58" i="1"/>
  <c r="J58" i="1"/>
  <c r="G58" i="1"/>
  <c r="D58" i="1"/>
  <c r="P57" i="1"/>
  <c r="M57" i="1"/>
  <c r="J57" i="1"/>
  <c r="G57" i="1"/>
  <c r="D57" i="1"/>
  <c r="P56" i="1"/>
  <c r="M56" i="1"/>
  <c r="J56" i="1"/>
  <c r="G56" i="1"/>
  <c r="D56" i="1"/>
  <c r="P55" i="1"/>
  <c r="M55" i="1"/>
  <c r="J55" i="1"/>
  <c r="G55" i="1"/>
  <c r="D55" i="1"/>
  <c r="P54" i="1"/>
  <c r="M54" i="1"/>
  <c r="J54" i="1"/>
  <c r="G54" i="1"/>
  <c r="D54" i="1"/>
  <c r="M27" i="1"/>
  <c r="G27" i="1"/>
  <c r="D27" i="1"/>
  <c r="M26" i="1"/>
  <c r="J26" i="1"/>
  <c r="G26" i="1"/>
  <c r="D26" i="1"/>
  <c r="M30" i="1"/>
  <c r="J30" i="1"/>
  <c r="G30" i="1"/>
  <c r="D30" i="1"/>
  <c r="M25" i="1"/>
  <c r="J25" i="1"/>
  <c r="G25" i="1"/>
  <c r="D25" i="1"/>
  <c r="M24" i="1"/>
  <c r="J24" i="1"/>
  <c r="G24" i="1"/>
  <c r="D24" i="1"/>
  <c r="M23" i="1"/>
  <c r="J23" i="1"/>
  <c r="G23" i="1"/>
  <c r="D23" i="1"/>
  <c r="J32" i="1" l="1"/>
  <c r="D94" i="1"/>
  <c r="G93" i="1"/>
  <c r="G94" i="1"/>
  <c r="J94" i="1"/>
  <c r="J93" i="1"/>
  <c r="M94" i="1"/>
  <c r="P94" i="1"/>
  <c r="P63" i="1"/>
  <c r="J63" i="1"/>
  <c r="G62" i="1"/>
  <c r="G63" i="1"/>
  <c r="D63" i="1"/>
  <c r="M63" i="1"/>
  <c r="G31" i="1"/>
  <c r="J31" i="1"/>
  <c r="M93" i="1"/>
  <c r="D93" i="1"/>
  <c r="P93" i="1"/>
  <c r="J62" i="1"/>
  <c r="M32" i="1"/>
  <c r="M62" i="1"/>
  <c r="D62" i="1"/>
  <c r="P62" i="1"/>
  <c r="M31" i="1"/>
  <c r="G32" i="1"/>
  <c r="D32" i="1"/>
  <c r="D31" i="1"/>
  <c r="K111" i="1"/>
  <c r="J111" i="1"/>
  <c r="G111" i="1"/>
  <c r="F111" i="1"/>
  <c r="C111" i="1"/>
  <c r="B111" i="1"/>
  <c r="K110" i="1"/>
  <c r="J110" i="1"/>
  <c r="G110" i="1"/>
  <c r="F110" i="1"/>
  <c r="C110" i="1"/>
  <c r="B110" i="1"/>
  <c r="L109" i="1"/>
  <c r="H109" i="1"/>
  <c r="D109" i="1"/>
  <c r="L106" i="1"/>
  <c r="H106" i="1"/>
  <c r="D106" i="1"/>
  <c r="L105" i="1"/>
  <c r="H105" i="1"/>
  <c r="D105" i="1"/>
  <c r="L104" i="1"/>
  <c r="H104" i="1"/>
  <c r="D104" i="1"/>
  <c r="L103" i="1"/>
  <c r="H103" i="1"/>
  <c r="D103" i="1"/>
  <c r="L102" i="1"/>
  <c r="H102" i="1"/>
  <c r="D102" i="1"/>
  <c r="I54" i="8" l="1"/>
  <c r="I64" i="9"/>
  <c r="I63" i="9"/>
  <c r="I53" i="8"/>
  <c r="J54" i="8"/>
  <c r="J64" i="9"/>
  <c r="J63" i="9"/>
  <c r="J53" i="8"/>
  <c r="L111" i="1"/>
  <c r="D111" i="1"/>
  <c r="H111" i="1"/>
  <c r="D110" i="1"/>
  <c r="L110" i="1"/>
  <c r="H110" i="1"/>
  <c r="P77" i="1" l="1"/>
  <c r="P46" i="1"/>
  <c r="M77" i="1"/>
  <c r="J77" i="1"/>
  <c r="G77" i="1"/>
  <c r="D77" i="1"/>
  <c r="M76" i="1"/>
  <c r="J76" i="1"/>
  <c r="G76" i="1"/>
  <c r="D76" i="1"/>
  <c r="P74" i="1"/>
  <c r="P73" i="1"/>
  <c r="P72" i="1"/>
  <c r="P71" i="1"/>
  <c r="M71" i="1"/>
  <c r="J71" i="1"/>
  <c r="G71" i="1"/>
  <c r="D71" i="1"/>
  <c r="P70" i="1"/>
  <c r="M70" i="1"/>
  <c r="J70" i="1"/>
  <c r="G70" i="1"/>
  <c r="D70" i="1"/>
  <c r="P69" i="1"/>
  <c r="P78" i="1" s="1"/>
  <c r="M69" i="1"/>
  <c r="J69" i="1"/>
  <c r="G69" i="1"/>
  <c r="D69" i="1"/>
  <c r="P15" i="1"/>
  <c r="P42" i="1"/>
  <c r="P41" i="1"/>
  <c r="P40" i="1"/>
  <c r="P39" i="1"/>
  <c r="P38" i="1"/>
  <c r="P48" i="1" s="1"/>
  <c r="P11" i="1"/>
  <c r="P10" i="1"/>
  <c r="P9" i="1"/>
  <c r="P8" i="1"/>
  <c r="P7" i="1"/>
  <c r="P16" i="1" s="1"/>
  <c r="P17" i="1" l="1"/>
  <c r="P79" i="1"/>
  <c r="P47" i="1"/>
  <c r="M78" i="1"/>
  <c r="M79" i="1"/>
  <c r="J78" i="1"/>
  <c r="J79" i="1"/>
  <c r="G78" i="1"/>
  <c r="D79" i="1"/>
  <c r="G79" i="1"/>
  <c r="D78" i="1"/>
  <c r="M46" i="1"/>
  <c r="J46" i="1"/>
  <c r="G46" i="1"/>
  <c r="D46" i="1"/>
  <c r="M45" i="1"/>
  <c r="J45" i="1"/>
  <c r="G45" i="1"/>
  <c r="D45" i="1"/>
  <c r="M40" i="1"/>
  <c r="J40" i="1"/>
  <c r="G40" i="1"/>
  <c r="D40" i="1"/>
  <c r="M39" i="1"/>
  <c r="J39" i="1"/>
  <c r="G39" i="1"/>
  <c r="M38" i="1"/>
  <c r="J38" i="1"/>
  <c r="G38" i="1"/>
  <c r="D38" i="1"/>
  <c r="M47" i="1" l="1"/>
  <c r="J48" i="1"/>
  <c r="M48" i="1"/>
  <c r="J47" i="1"/>
  <c r="G48" i="1"/>
  <c r="D47" i="1"/>
  <c r="G47" i="1"/>
  <c r="D14" i="1"/>
  <c r="D15" i="1"/>
  <c r="J44" i="8"/>
  <c r="I44" i="8"/>
  <c r="G44" i="8"/>
  <c r="F44" i="8"/>
  <c r="D44" i="8"/>
  <c r="C44" i="8"/>
  <c r="J43" i="8"/>
  <c r="I43" i="8"/>
  <c r="G43" i="8"/>
  <c r="F43" i="8"/>
  <c r="D43" i="8"/>
  <c r="C43" i="8"/>
  <c r="K39" i="8"/>
  <c r="E39" i="8"/>
  <c r="K38" i="8"/>
  <c r="K37" i="8"/>
  <c r="H37" i="8"/>
  <c r="E37" i="8"/>
  <c r="K36" i="8"/>
  <c r="H36" i="8"/>
  <c r="E36" i="8"/>
  <c r="K35" i="8"/>
  <c r="H35" i="8"/>
  <c r="E35" i="8"/>
  <c r="J34" i="8"/>
  <c r="I34" i="8"/>
  <c r="G34" i="8"/>
  <c r="F34" i="8"/>
  <c r="D34" i="8"/>
  <c r="C34" i="8"/>
  <c r="J33" i="8"/>
  <c r="I33" i="8"/>
  <c r="G33" i="8"/>
  <c r="D33" i="8"/>
  <c r="C33" i="8"/>
  <c r="K29" i="8"/>
  <c r="E29" i="8"/>
  <c r="K28" i="8"/>
  <c r="E28" i="8"/>
  <c r="K27" i="8"/>
  <c r="E27" i="8"/>
  <c r="K26" i="8"/>
  <c r="H26" i="8"/>
  <c r="E26" i="8"/>
  <c r="K25" i="8"/>
  <c r="H25" i="8"/>
  <c r="E25" i="8"/>
  <c r="J24" i="8"/>
  <c r="I24" i="8"/>
  <c r="G24" i="8"/>
  <c r="F24" i="8"/>
  <c r="D24" i="8"/>
  <c r="C24" i="8"/>
  <c r="J23" i="8"/>
  <c r="I23" i="8"/>
  <c r="G23" i="8"/>
  <c r="D23" i="8"/>
  <c r="C23" i="8"/>
  <c r="K19" i="8"/>
  <c r="K18" i="8"/>
  <c r="K17" i="8"/>
  <c r="E17" i="8"/>
  <c r="K16" i="8"/>
  <c r="H16" i="8"/>
  <c r="E16" i="8"/>
  <c r="K15" i="8"/>
  <c r="H15" i="8"/>
  <c r="E15" i="8"/>
  <c r="E24" i="8" s="1"/>
  <c r="J14" i="8"/>
  <c r="I14" i="8"/>
  <c r="G14" i="8"/>
  <c r="D14" i="8"/>
  <c r="C14" i="8"/>
  <c r="J13" i="8"/>
  <c r="I13" i="8"/>
  <c r="G13" i="8"/>
  <c r="D13" i="8"/>
  <c r="C13" i="8"/>
  <c r="K9" i="8"/>
  <c r="K8" i="8"/>
  <c r="E8" i="8"/>
  <c r="K7" i="8"/>
  <c r="E7" i="8"/>
  <c r="K6" i="8"/>
  <c r="E6" i="8"/>
  <c r="K5" i="8"/>
  <c r="E5" i="8"/>
  <c r="J54" i="9"/>
  <c r="I54" i="9"/>
  <c r="G54" i="9"/>
  <c r="F54" i="9"/>
  <c r="D54" i="9"/>
  <c r="C54" i="9"/>
  <c r="J53" i="9"/>
  <c r="I53" i="9"/>
  <c r="G53" i="9"/>
  <c r="D53" i="9"/>
  <c r="C53" i="9"/>
  <c r="K49" i="9"/>
  <c r="E49" i="9"/>
  <c r="K48" i="9"/>
  <c r="E48" i="9"/>
  <c r="K47" i="9"/>
  <c r="E47" i="9"/>
  <c r="K46" i="9"/>
  <c r="H46" i="9"/>
  <c r="E46" i="9"/>
  <c r="K45" i="9"/>
  <c r="H45" i="9"/>
  <c r="H53" i="9" s="1"/>
  <c r="E45" i="9"/>
  <c r="J44" i="9"/>
  <c r="I44" i="9"/>
  <c r="G44" i="9"/>
  <c r="F44" i="9"/>
  <c r="D44" i="9"/>
  <c r="C44" i="9"/>
  <c r="J43" i="9"/>
  <c r="I43" i="9"/>
  <c r="G43" i="9"/>
  <c r="D43" i="9"/>
  <c r="C43" i="9"/>
  <c r="K39" i="9"/>
  <c r="E39" i="9"/>
  <c r="K38" i="9"/>
  <c r="E38" i="9"/>
  <c r="K37" i="9"/>
  <c r="E37" i="9"/>
  <c r="K36" i="9"/>
  <c r="H36" i="9"/>
  <c r="E36" i="9"/>
  <c r="K35" i="9"/>
  <c r="H35" i="9"/>
  <c r="E35" i="9"/>
  <c r="C24" i="9"/>
  <c r="J23" i="9"/>
  <c r="I23" i="9"/>
  <c r="G23" i="9"/>
  <c r="D23" i="9"/>
  <c r="K19" i="9"/>
  <c r="K18" i="9"/>
  <c r="K17" i="9"/>
  <c r="K16" i="9"/>
  <c r="H16" i="9"/>
  <c r="E16" i="9"/>
  <c r="K15" i="9"/>
  <c r="H15" i="9"/>
  <c r="E15" i="9"/>
  <c r="H44" i="8" l="1"/>
  <c r="H24" i="9"/>
  <c r="H34" i="8"/>
  <c r="K24" i="9"/>
  <c r="H54" i="9"/>
  <c r="E34" i="8"/>
  <c r="K44" i="8"/>
  <c r="K34" i="8"/>
  <c r="K24" i="8"/>
  <c r="K14" i="8"/>
  <c r="E44" i="8"/>
  <c r="H24" i="8"/>
  <c r="E14" i="8"/>
  <c r="K54" i="9"/>
  <c r="E54" i="9"/>
  <c r="E44" i="9"/>
  <c r="H44" i="9"/>
  <c r="K44" i="9"/>
  <c r="E24" i="9"/>
  <c r="K23" i="8"/>
  <c r="E43" i="8"/>
  <c r="E23" i="8"/>
  <c r="E13" i="8"/>
  <c r="K43" i="8"/>
  <c r="H43" i="8"/>
  <c r="K13" i="8"/>
  <c r="E33" i="8"/>
  <c r="K33" i="8"/>
  <c r="K23" i="9"/>
  <c r="E43" i="9"/>
  <c r="K53" i="9"/>
  <c r="E53" i="9"/>
  <c r="K43" i="9"/>
  <c r="M15" i="1" l="1"/>
  <c r="J15" i="1"/>
  <c r="G15" i="1"/>
  <c r="G14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4" i="1" l="1"/>
  <c r="J14" i="1"/>
  <c r="M16" i="1" l="1"/>
  <c r="M17" i="1"/>
  <c r="J17" i="1"/>
  <c r="J16" i="1"/>
</calcChain>
</file>

<file path=xl/sharedStrings.xml><?xml version="1.0" encoding="utf-8"?>
<sst xmlns="http://schemas.openxmlformats.org/spreadsheetml/2006/main" count="637" uniqueCount="66">
  <si>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</si>
  <si>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</si>
  <si>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</si>
  <si>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</si>
  <si>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</si>
  <si>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</si>
  <si>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</si>
  <si>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</si>
  <si>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</si>
  <si>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</si>
  <si>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</si>
  <si>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</si>
  <si>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</si>
  <si>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</si>
  <si>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</si>
  <si>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</si>
  <si>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</si>
  <si>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</si>
  <si>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Grade Level</t>
  </si>
  <si>
    <t>2020-2021 SDIRC AAAP Goal 1: Student Achievement Progress Report</t>
  </si>
  <si>
    <t>**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</si>
  <si>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</si>
  <si>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</si>
  <si>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</si>
  <si>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19-20*</t>
  </si>
  <si>
    <t># of Students Enrolled</t>
  </si>
  <si>
    <t>Total Students</t>
  </si>
  <si>
    <t>FLDOE does not provide a breakdown of Two or More, Asian, 
American Indian, or Pacific Islander in the Equity Profile.</t>
  </si>
  <si>
    <t>*</t>
  </si>
  <si>
    <t>% of Students Enrolled</t>
  </si>
  <si>
    <t>* 19-20 data was drawn from FOCUS.  This information will be updated when the FLDOE releases the 2019-20 Equity Profile in the Fall.</t>
  </si>
  <si>
    <t>Total HS Students</t>
  </si>
  <si>
    <t>AP and IB</t>
  </si>
  <si>
    <t>Dual Enrollment</t>
  </si>
  <si>
    <t>Honors (Level 3)</t>
  </si>
  <si>
    <t>AAAP Action Step: 1.24, 1.31, 1.36</t>
  </si>
  <si>
    <t>Ct of Passing Scores</t>
  </si>
  <si>
    <t>% Passing Scores</t>
  </si>
  <si>
    <t>Ct of Passing Courses</t>
  </si>
  <si>
    <t>% Passing Courses</t>
  </si>
  <si>
    <t>Scores are scheduled to be released in July 2020</t>
  </si>
  <si>
    <r>
      <t xml:space="preserve">5 Year Baseline for AP and IB Course Enrollments </t>
    </r>
    <r>
      <rPr>
        <b/>
        <sz val="10"/>
        <color theme="1"/>
        <rFont val="Calibri"/>
        <family val="2"/>
        <scheme val="minor"/>
      </rPr>
      <t>Source: FLDOE Equity Profile</t>
    </r>
  </si>
  <si>
    <r>
      <t xml:space="preserve">5 Year Baseline for AP and IB Course Performance </t>
    </r>
    <r>
      <rPr>
        <b/>
        <sz val="10"/>
        <color theme="1"/>
        <rFont val="Calibri"/>
        <family val="2"/>
        <scheme val="minor"/>
      </rPr>
      <t>Source: FOCUS</t>
    </r>
  </si>
  <si>
    <r>
      <t>5 Year Baseline for Dual Enrollment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</si>
  <si>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Dual Enrollment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</si>
  <si>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r>
      <t>5 Year Baseline for Level 3 (Honors) Course Enrollments</t>
    </r>
    <r>
      <rPr>
        <b/>
        <sz val="10"/>
        <color theme="1"/>
        <rFont val="Calibri"/>
        <family val="2"/>
        <scheme val="minor"/>
      </rPr>
      <t xml:space="preserve"> Source: FLDOE Equity Profile</t>
    </r>
  </si>
  <si>
    <r>
      <t>5 Year Baseline for Honors (Level 3) Course Performance</t>
    </r>
    <r>
      <rPr>
        <b/>
        <sz val="10"/>
        <color theme="1"/>
        <rFont val="Calibri"/>
        <family val="2"/>
        <scheme val="minor"/>
      </rPr>
      <t xml:space="preserve"> Source: FOCUS</t>
    </r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</si>
  <si>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</si>
  <si>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</si>
  <si>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</si>
  <si>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</si>
  <si>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</si>
  <si>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</si>
  <si>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</si>
  <si>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</si>
  <si>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Indian River Charter 
High School</t>
  </si>
  <si>
    <t>Total Ct Courses</t>
  </si>
  <si>
    <t>Total Ct of Tests</t>
  </si>
  <si>
    <t>Source:  Focus School Software</t>
  </si>
  <si>
    <t>Alternative Center for Education Grades 9-12</t>
  </si>
  <si>
    <t>High School Total</t>
  </si>
  <si>
    <t>&lt;10</t>
  </si>
  <si>
    <t xml:space="preserve">2020-21 Advance Coursework Enrollments </t>
  </si>
  <si>
    <r>
      <t>2020-21 Progress Measure Data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as of December 15, 2020**</t>
    </r>
  </si>
  <si>
    <t>20-21 Advance Coursework Enrollments as of December 15, 2020**</t>
  </si>
  <si>
    <t>Indian River Vitual School
Grades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</si>
</sst>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164" fontId="3" fillId="9" borderId="24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3" fillId="9" borderId="22" xfId="2" applyNumberFormat="1" applyFont="1" applyFill="1" applyBorder="1" applyAlignment="1">
      <alignment horizontal="center" vertical="center"/>
    </xf>
    <xf numFmtId="3" fontId="3" fillId="9" borderId="23" xfId="0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8" xfId="1" applyFont="1" applyBorder="1" applyAlignment="1">
      <alignment horizontal="center" vertical="center"/>
    </xf>
    <xf numFmtId="3" fontId="8" fillId="10" borderId="47" xfId="0" applyNumberFormat="1" applyFont="1" applyFill="1" applyBorder="1" applyAlignment="1">
      <alignment horizontal="center" vertical="center"/>
    </xf>
    <xf numFmtId="164" fontId="8" fillId="10" borderId="48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 wrapText="1"/>
    </xf>
    <xf numFmtId="3" fontId="8" fillId="10" borderId="49" xfId="0" applyNumberFormat="1" applyFont="1" applyFill="1" applyBorder="1" applyAlignment="1">
      <alignment horizontal="center" vertical="center" wrapText="1"/>
    </xf>
    <xf numFmtId="9" fontId="8" fillId="10" borderId="48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/>
    </xf>
    <xf numFmtId="3" fontId="8" fillId="10" borderId="4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9" fontId="4" fillId="0" borderId="39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8" fillId="10" borderId="40" xfId="0" applyNumberFormat="1" applyFont="1" applyFill="1" applyBorder="1" applyAlignment="1">
      <alignment horizontal="center" vertical="center"/>
    </xf>
    <xf numFmtId="3" fontId="8" fillId="10" borderId="23" xfId="0" applyNumberFormat="1" applyFont="1" applyFill="1" applyBorder="1" applyAlignment="1">
      <alignment horizontal="center" vertical="center"/>
    </xf>
    <xf numFmtId="3" fontId="8" fillId="10" borderId="21" xfId="0" applyNumberFormat="1" applyFont="1" applyFill="1" applyBorder="1" applyAlignment="1">
      <alignment horizontal="center" vertical="center"/>
    </xf>
    <xf numFmtId="3" fontId="8" fillId="10" borderId="45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right" vertical="center" wrapText="1"/>
    </xf>
    <xf numFmtId="0" fontId="8" fillId="5" borderId="31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3" fillId="9" borderId="51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3" fontId="0" fillId="0" borderId="1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2" borderId="56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right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9" borderId="12" xfId="0" applyNumberFormat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35" xfId="0" applyNumberFormat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10" fillId="14" borderId="21" xfId="0" applyNumberFormat="1" applyFont="1" applyFill="1" applyBorder="1" applyAlignment="1">
      <alignment horizontal="left" vertical="center"/>
    </xf>
    <xf numFmtId="0" fontId="8" fillId="14" borderId="63" xfId="0" applyNumberFormat="1" applyFont="1" applyFill="1" applyBorder="1" applyAlignment="1">
      <alignment horizontal="left" vertical="center"/>
    </xf>
    <xf numFmtId="0" fontId="8" fillId="14" borderId="45" xfId="0" applyNumberFormat="1" applyFont="1" applyFill="1" applyBorder="1" applyAlignment="1">
      <alignment horizontal="left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62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34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52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26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14" fontId="3" fillId="11" borderId="46" xfId="0" applyNumberFormat="1" applyFont="1" applyFill="1" applyBorder="1" applyAlignment="1">
      <alignment horizontal="center" wrapText="1"/>
    </xf>
    <xf numFmtId="14" fontId="3" fillId="11" borderId="20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2" xfId="1" applyFont="1" applyBorder="1" applyAlignment="1">
      <alignment horizontal="center" vertical="center" wrapText="1"/>
    </xf>
    <xf numFmtId="9" fontId="4" fillId="0" borderId="41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44" xfId="1" applyFont="1" applyBorder="1" applyAlignment="1">
      <alignment horizontal="center" vertical="center" wrapText="1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3" borderId="28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4" xfId="0" applyFont="1" applyFill="1" applyBorder="1" applyAlignment="1">
      <alignment horizontal="center" vertical="center" wrapText="1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24" xfId="0" applyFill="1" applyBorder="1" applyAlignment="1">
      <alignment horizontal="left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left" vertical="top" wrapText="1"/>
    </xf>
    <xf numFmtId="0" fontId="2" fillId="11" borderId="28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textRotation="90" wrapText="1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wrapText="1"/>
    </xf>
    <xf numFmtId="0" fontId="2" fillId="11" borderId="61" xfId="0" applyFont="1" applyFill="1" applyBorder="1" applyAlignment="1">
      <alignment horizontal="center" wrapText="1"/>
    </xf>
    <xf numFmtId="0" fontId="2" fillId="11" borderId="47" xfId="0" applyFont="1" applyFill="1" applyBorder="1" applyAlignment="1">
      <alignment horizontal="center" wrapText="1"/>
    </xf>
    <xf numFmtId="0" fontId="2" fillId="4" borderId="60" xfId="0" applyFont="1" applyFill="1" applyBorder="1" applyAlignment="1">
      <alignment horizontal="center" vertical="center" textRotation="90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0" fontId="3" fillId="14" borderId="19" xfId="0" applyFont="1" applyFill="1" applyBorder="1" applyAlignment="1">
      <alignment vertical="center" wrapText="1"/>
    </xf>
    <xf numFmtId="0" fontId="3" fillId="14" borderId="8" xfId="0" applyFont="1" applyFill="1" applyBorder="1" applyAlignment="1">
      <alignment vertical="center" wrapText="1"/>
    </xf>
    <xf numFmtId="164" fontId="4" fillId="14" borderId="20" xfId="0" applyNumberFormat="1" applyFont="1" applyFill="1" applyBorder="1" applyAlignment="1">
      <alignment horizontal="center" vertical="center"/>
    </xf>
    <xf numFmtId="0" fontId="3" fillId="14" borderId="14" xfId="0" applyNumberFormat="1" applyFont="1" applyFill="1" applyBorder="1" applyAlignment="1">
      <alignment vertical="center"/>
    </xf>
    <xf numFmtId="0" fontId="3" fillId="14" borderId="15" xfId="0" applyNumberFormat="1" applyFont="1" applyFill="1" applyBorder="1" applyAlignment="1">
      <alignment vertical="center"/>
    </xf>
    <xf numFmtId="164" fontId="4" fillId="14" borderId="16" xfId="0" applyNumberFormat="1" applyFont="1" applyFill="1" applyBorder="1" applyAlignment="1">
      <alignment horizontal="center" vertical="center"/>
    </xf>
    <xf numFmtId="164" fontId="4" fillId="14" borderId="52" xfId="0" applyNumberFormat="1" applyFont="1" applyFill="1" applyBorder="1" applyAlignment="1">
      <alignment horizontal="center" vertical="center"/>
    </xf>
    <xf numFmtId="164" fontId="4" fillId="14" borderId="38" xfId="0" applyNumberFormat="1" applyFont="1" applyFill="1" applyBorder="1" applyAlignment="1">
      <alignment horizontal="center" vertical="center"/>
    </xf>
    <xf numFmtId="3" fontId="4" fillId="14" borderId="19" xfId="0" applyNumberFormat="1" applyFont="1" applyFill="1" applyBorder="1" applyAlignment="1">
      <alignment horizontal="center" vertical="center" wrapText="1"/>
    </xf>
    <xf numFmtId="3" fontId="4" fillId="14" borderId="14" xfId="0" applyNumberFormat="1" applyFont="1" applyFill="1" applyBorder="1" applyAlignment="1">
      <alignment horizontal="center" vertical="center"/>
    </xf>
    <xf numFmtId="0" fontId="4" fillId="14" borderId="14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15" xfId="0" applyNumberFormat="1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9" fontId="4" fillId="14" borderId="16" xfId="1" applyFont="1" applyFill="1" applyBorder="1" applyAlignment="1">
      <alignment horizontal="center" vertical="center"/>
    </xf>
    <xf numFmtId="9" fontId="4" fillId="14" borderId="20" xfId="1" applyFont="1" applyFill="1" applyBorder="1" applyAlignment="1">
      <alignment horizontal="center" vertical="center"/>
    </xf>
    <xf numFmtId="165" fontId="4" fillId="14" borderId="16" xfId="1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125"/>
  <sheetViews>
    <sheetView tabSelected="1" zoomScaleNormal="100" workbookViewId="0">
      <selection activeCell="O80" sqref="O80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3" customHeight="1" thickBot="1" x14ac:dyDescent="0.3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5" customHeight="1" x14ac:dyDescent="0.25">
      <c r="A3" s="199" t="s">
        <v>41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6" ht="9" customHeight="1" thickBot="1" x14ac:dyDescent="0.3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</row>
    <row r="5" spans="1:16" x14ac:dyDescent="0.25">
      <c r="A5" s="170" t="s">
        <v>0</v>
      </c>
      <c r="B5" s="172" t="s">
        <v>14</v>
      </c>
      <c r="C5" s="173"/>
      <c r="D5" s="174"/>
      <c r="E5" s="172" t="s">
        <v>1</v>
      </c>
      <c r="F5" s="173"/>
      <c r="G5" s="174"/>
      <c r="H5" s="172" t="s">
        <v>2</v>
      </c>
      <c r="I5" s="173"/>
      <c r="J5" s="174"/>
      <c r="K5" s="172" t="s">
        <v>3</v>
      </c>
      <c r="L5" s="173"/>
      <c r="M5" s="174"/>
      <c r="N5" s="205" t="s">
        <v>24</v>
      </c>
      <c r="O5" s="205"/>
      <c r="P5" s="206"/>
    </row>
    <row r="6" spans="1:16" ht="39.75" thickBot="1" x14ac:dyDescent="0.3">
      <c r="A6" s="171"/>
      <c r="B6" s="43" t="s">
        <v>25</v>
      </c>
      <c r="C6" s="44" t="s">
        <v>31</v>
      </c>
      <c r="D6" s="45" t="s">
        <v>29</v>
      </c>
      <c r="E6" s="43" t="s">
        <v>25</v>
      </c>
      <c r="F6" s="44" t="s">
        <v>31</v>
      </c>
      <c r="G6" s="45" t="s">
        <v>29</v>
      </c>
      <c r="H6" s="43" t="s">
        <v>25</v>
      </c>
      <c r="I6" s="44" t="s">
        <v>31</v>
      </c>
      <c r="J6" s="45" t="s">
        <v>29</v>
      </c>
      <c r="K6" s="43" t="s">
        <v>25</v>
      </c>
      <c r="L6" s="44" t="s">
        <v>31</v>
      </c>
      <c r="M6" s="45" t="s">
        <v>29</v>
      </c>
      <c r="N6" s="43" t="s">
        <v>25</v>
      </c>
      <c r="O6" s="44" t="s">
        <v>31</v>
      </c>
      <c r="P6" s="45" t="s">
        <v>29</v>
      </c>
    </row>
    <row r="7" spans="1:16" x14ac:dyDescent="0.25">
      <c r="A7" s="8" t="s">
        <v>4</v>
      </c>
      <c r="B7" s="61">
        <v>816</v>
      </c>
      <c r="C7" s="62">
        <v>3308</v>
      </c>
      <c r="D7" s="46">
        <f>B7/C7</f>
        <v>0.24667472793228537</v>
      </c>
      <c r="E7" s="58">
        <v>848</v>
      </c>
      <c r="F7" s="52">
        <v>3196</v>
      </c>
      <c r="G7" s="46">
        <f>E7/F7</f>
        <v>0.26533166458072593</v>
      </c>
      <c r="H7" s="51">
        <v>1095</v>
      </c>
      <c r="I7" s="52">
        <v>3199</v>
      </c>
      <c r="J7" s="46">
        <f>H7/I7</f>
        <v>0.34229446702094407</v>
      </c>
      <c r="K7" s="51">
        <v>966</v>
      </c>
      <c r="L7" s="52">
        <v>3167</v>
      </c>
      <c r="M7" s="46">
        <f>K7/L7</f>
        <v>0.30502052415535208</v>
      </c>
      <c r="N7" s="51">
        <v>908</v>
      </c>
      <c r="O7" s="52">
        <v>3089</v>
      </c>
      <c r="P7" s="46">
        <f>N7/O7</f>
        <v>0.29394626092586595</v>
      </c>
    </row>
    <row r="8" spans="1:16" x14ac:dyDescent="0.25">
      <c r="A8" s="8" t="s">
        <v>5</v>
      </c>
      <c r="B8" s="63">
        <v>136</v>
      </c>
      <c r="C8" s="64">
        <v>1128</v>
      </c>
      <c r="D8" s="9">
        <f t="shared" ref="D8:D9" si="0">B8/C8</f>
        <v>0.12056737588652482</v>
      </c>
      <c r="E8" s="50">
        <v>176</v>
      </c>
      <c r="F8" s="26">
        <v>1208</v>
      </c>
      <c r="G8" s="9">
        <f t="shared" ref="G8:G9" si="1">E8/F8</f>
        <v>0.14569536423841059</v>
      </c>
      <c r="H8" s="53">
        <v>316</v>
      </c>
      <c r="I8" s="26">
        <v>1340</v>
      </c>
      <c r="J8" s="9">
        <f t="shared" ref="J8:J9" si="2">H8/I8</f>
        <v>0.23582089552238805</v>
      </c>
      <c r="K8" s="53">
        <v>304</v>
      </c>
      <c r="L8" s="26">
        <v>1353</v>
      </c>
      <c r="M8" s="9">
        <f t="shared" ref="M8:M9" si="3">K8/L8</f>
        <v>0.2246858832224686</v>
      </c>
      <c r="N8" s="53">
        <v>301</v>
      </c>
      <c r="O8" s="26">
        <v>1338</v>
      </c>
      <c r="P8" s="9">
        <f t="shared" ref="P8:P11" si="4">N8/O8</f>
        <v>0.2249626307922272</v>
      </c>
    </row>
    <row r="9" spans="1:16" ht="15.75" thickBot="1" x14ac:dyDescent="0.3">
      <c r="A9" s="8" t="s">
        <v>6</v>
      </c>
      <c r="B9" s="67">
        <v>63</v>
      </c>
      <c r="C9" s="68">
        <v>875</v>
      </c>
      <c r="D9" s="28">
        <f t="shared" si="0"/>
        <v>7.1999999999999995E-2</v>
      </c>
      <c r="E9" s="65">
        <v>69</v>
      </c>
      <c r="F9" s="30">
        <v>892</v>
      </c>
      <c r="G9" s="28">
        <f t="shared" si="1"/>
        <v>7.73542600896861E-2</v>
      </c>
      <c r="H9" s="66">
        <v>179</v>
      </c>
      <c r="I9" s="30">
        <v>855</v>
      </c>
      <c r="J9" s="28">
        <f t="shared" si="2"/>
        <v>0.20935672514619882</v>
      </c>
      <c r="K9" s="66">
        <v>109</v>
      </c>
      <c r="L9" s="30">
        <v>825</v>
      </c>
      <c r="M9" s="28">
        <f t="shared" si="3"/>
        <v>0.13212121212121211</v>
      </c>
      <c r="N9" s="53">
        <v>109</v>
      </c>
      <c r="O9" s="26">
        <v>856</v>
      </c>
      <c r="P9" s="9">
        <f t="shared" si="4"/>
        <v>0.12733644859813084</v>
      </c>
    </row>
    <row r="10" spans="1:16" ht="15" customHeight="1" x14ac:dyDescent="0.25">
      <c r="A10" s="8" t="s">
        <v>7</v>
      </c>
      <c r="B10" s="190" t="s">
        <v>27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2"/>
      <c r="N10" s="53">
        <v>44</v>
      </c>
      <c r="O10" s="26">
        <v>208</v>
      </c>
      <c r="P10" s="9">
        <f t="shared" si="4"/>
        <v>0.21153846153846154</v>
      </c>
    </row>
    <row r="11" spans="1:16" x14ac:dyDescent="0.25">
      <c r="A11" s="8" t="s">
        <v>8</v>
      </c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N11" s="53">
        <v>53</v>
      </c>
      <c r="O11" s="26">
        <v>92</v>
      </c>
      <c r="P11" s="9">
        <f t="shared" si="4"/>
        <v>0.57608695652173914</v>
      </c>
    </row>
    <row r="12" spans="1:16" x14ac:dyDescent="0.25">
      <c r="A12" s="8" t="s">
        <v>9</v>
      </c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47" t="s">
        <v>20</v>
      </c>
      <c r="O12" s="27" t="s">
        <v>20</v>
      </c>
      <c r="P12" s="9" t="s">
        <v>20</v>
      </c>
    </row>
    <row r="13" spans="1:16" ht="15.75" thickBot="1" x14ac:dyDescent="0.3">
      <c r="A13" s="8" t="s">
        <v>10</v>
      </c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/>
      <c r="N13" s="48" t="s">
        <v>20</v>
      </c>
      <c r="O13" s="49" t="s">
        <v>20</v>
      </c>
      <c r="P13" s="9" t="s">
        <v>20</v>
      </c>
    </row>
    <row r="14" spans="1:16" ht="15.75" thickBot="1" x14ac:dyDescent="0.3">
      <c r="A14" s="12" t="s">
        <v>13</v>
      </c>
      <c r="B14" s="69">
        <v>223339</v>
      </c>
      <c r="C14" s="70">
        <v>861477</v>
      </c>
      <c r="D14" s="37">
        <f>B14/C14</f>
        <v>0.25925126265704135</v>
      </c>
      <c r="E14" s="38">
        <v>237616</v>
      </c>
      <c r="F14" s="39">
        <v>873310</v>
      </c>
      <c r="G14" s="40">
        <f>E14/F14</f>
        <v>0.27208665880386118</v>
      </c>
      <c r="H14" s="41">
        <v>249163</v>
      </c>
      <c r="I14" s="42">
        <v>875503</v>
      </c>
      <c r="J14" s="37">
        <f>H14/I14</f>
        <v>0.28459411332685325</v>
      </c>
      <c r="K14" s="38">
        <v>252827</v>
      </c>
      <c r="L14" s="39">
        <v>862235</v>
      </c>
      <c r="M14" s="40">
        <f>K14/L14</f>
        <v>0.29322284527999909</v>
      </c>
      <c r="N14" s="71" t="s">
        <v>28</v>
      </c>
      <c r="O14" s="70" t="s">
        <v>28</v>
      </c>
      <c r="P14" s="72" t="s">
        <v>28</v>
      </c>
    </row>
    <row r="15" spans="1:16" ht="15.75" thickBot="1" x14ac:dyDescent="0.3">
      <c r="A15" s="10" t="s">
        <v>11</v>
      </c>
      <c r="B15" s="31">
        <v>1070</v>
      </c>
      <c r="C15" s="32">
        <v>5613</v>
      </c>
      <c r="D15" s="11">
        <f>B15/C15</f>
        <v>0.19062889720292178</v>
      </c>
      <c r="E15" s="33">
        <v>1158</v>
      </c>
      <c r="F15" s="32">
        <v>5619</v>
      </c>
      <c r="G15" s="11">
        <f>E15/F15</f>
        <v>0.20608649225840897</v>
      </c>
      <c r="H15" s="33">
        <v>1682</v>
      </c>
      <c r="I15" s="32">
        <v>5716</v>
      </c>
      <c r="J15" s="11">
        <f>H15/I15</f>
        <v>0.29426172148355495</v>
      </c>
      <c r="K15" s="33">
        <v>1486</v>
      </c>
      <c r="L15" s="32">
        <v>5664</v>
      </c>
      <c r="M15" s="11">
        <f>K15/L15</f>
        <v>0.2623587570621469</v>
      </c>
      <c r="N15" s="33">
        <v>1419</v>
      </c>
      <c r="O15" s="32">
        <v>5608</v>
      </c>
      <c r="P15" s="11">
        <f>N15/O15</f>
        <v>0.25303138373751782</v>
      </c>
    </row>
    <row r="16" spans="1:16" ht="15" customHeight="1" x14ac:dyDescent="0.25">
      <c r="A16" s="279" t="s">
        <v>15</v>
      </c>
      <c r="B16" s="289">
        <f>B7-B9</f>
        <v>753</v>
      </c>
      <c r="C16" s="292">
        <f>C7-C9</f>
        <v>2433</v>
      </c>
      <c r="D16" s="283">
        <f>D7-D9</f>
        <v>0.17467472793228539</v>
      </c>
      <c r="E16" s="289">
        <f>E7-E9</f>
        <v>779</v>
      </c>
      <c r="F16" s="292">
        <f>F7-F9</f>
        <v>2304</v>
      </c>
      <c r="G16" s="283">
        <f>G7-G9</f>
        <v>0.18797740449103983</v>
      </c>
      <c r="H16" s="289">
        <f>H7-H9</f>
        <v>916</v>
      </c>
      <c r="I16" s="292">
        <f>I7-I9</f>
        <v>2344</v>
      </c>
      <c r="J16" s="283">
        <f>J7-J9</f>
        <v>0.13293774187474525</v>
      </c>
      <c r="K16" s="289">
        <f>K7-K9</f>
        <v>857</v>
      </c>
      <c r="L16" s="292">
        <f>L7-L9</f>
        <v>2342</v>
      </c>
      <c r="M16" s="283">
        <f>M7-M9</f>
        <v>0.17289931203413997</v>
      </c>
      <c r="N16" s="289">
        <f>N7-N9</f>
        <v>799</v>
      </c>
      <c r="O16" s="292">
        <f>O7-O9</f>
        <v>2233</v>
      </c>
      <c r="P16" s="283">
        <f>P7-P9</f>
        <v>0.16660981232773511</v>
      </c>
    </row>
    <row r="17" spans="1:16" ht="15.75" customHeight="1" thickBot="1" x14ac:dyDescent="0.3">
      <c r="A17" s="280" t="s">
        <v>16</v>
      </c>
      <c r="B17" s="290">
        <f>B7-B8</f>
        <v>680</v>
      </c>
      <c r="C17" s="293">
        <f>C7-C8</f>
        <v>2180</v>
      </c>
      <c r="D17" s="286">
        <f>D7-D8</f>
        <v>0.12610735204576057</v>
      </c>
      <c r="E17" s="290">
        <f>E7-E8</f>
        <v>672</v>
      </c>
      <c r="F17" s="293">
        <f>F7-F8</f>
        <v>1988</v>
      </c>
      <c r="G17" s="286">
        <f>G7-G8</f>
        <v>0.11963630034231534</v>
      </c>
      <c r="H17" s="290">
        <f>H7-H8</f>
        <v>779</v>
      </c>
      <c r="I17" s="293">
        <f>I7-I8</f>
        <v>1859</v>
      </c>
      <c r="J17" s="286">
        <f>J7-J8</f>
        <v>0.10647357149855602</v>
      </c>
      <c r="K17" s="290">
        <f>K7-K8</f>
        <v>662</v>
      </c>
      <c r="L17" s="293">
        <f>L7-L8</f>
        <v>1814</v>
      </c>
      <c r="M17" s="286">
        <f>M7-M8</f>
        <v>8.0334640932883478E-2</v>
      </c>
      <c r="N17" s="290">
        <f>N7-N8</f>
        <v>607</v>
      </c>
      <c r="O17" s="293">
        <f>O7-O8</f>
        <v>1751</v>
      </c>
      <c r="P17" s="286">
        <f>P7-P8</f>
        <v>6.8983630133638757E-2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64" t="s">
        <v>42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1:16" ht="9" customHeight="1" thickBot="1" x14ac:dyDescent="0.3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9"/>
    </row>
    <row r="21" spans="1:16" ht="15.75" thickBot="1" x14ac:dyDescent="0.3">
      <c r="A21" s="170" t="s">
        <v>0</v>
      </c>
      <c r="B21" s="172" t="s">
        <v>14</v>
      </c>
      <c r="C21" s="173"/>
      <c r="D21" s="173"/>
      <c r="E21" s="172" t="s">
        <v>1</v>
      </c>
      <c r="F21" s="173"/>
      <c r="G21" s="174"/>
      <c r="H21" s="172" t="s">
        <v>2</v>
      </c>
      <c r="I21" s="173"/>
      <c r="J21" s="174"/>
      <c r="K21" s="172" t="s">
        <v>3</v>
      </c>
      <c r="L21" s="173"/>
      <c r="M21" s="174"/>
      <c r="N21" s="175" t="s">
        <v>24</v>
      </c>
      <c r="O21" s="176"/>
      <c r="P21" s="177"/>
    </row>
    <row r="22" spans="1:16" ht="39.75" thickBot="1" x14ac:dyDescent="0.3">
      <c r="A22" s="171"/>
      <c r="B22" s="59" t="s">
        <v>36</v>
      </c>
      <c r="C22" s="55" t="s">
        <v>57</v>
      </c>
      <c r="D22" s="80" t="s">
        <v>37</v>
      </c>
      <c r="E22" s="59" t="s">
        <v>36</v>
      </c>
      <c r="F22" s="55" t="s">
        <v>57</v>
      </c>
      <c r="G22" s="80" t="s">
        <v>37</v>
      </c>
      <c r="H22" s="59" t="s">
        <v>36</v>
      </c>
      <c r="I22" s="55" t="s">
        <v>57</v>
      </c>
      <c r="J22" s="80" t="s">
        <v>37</v>
      </c>
      <c r="K22" s="59" t="s">
        <v>36</v>
      </c>
      <c r="L22" s="55" t="s">
        <v>57</v>
      </c>
      <c r="M22" s="80" t="s">
        <v>37</v>
      </c>
      <c r="N22" s="106" t="s">
        <v>36</v>
      </c>
      <c r="O22" s="107" t="s">
        <v>57</v>
      </c>
      <c r="P22" s="108" t="s">
        <v>37</v>
      </c>
    </row>
    <row r="23" spans="1:16" ht="15" customHeight="1" x14ac:dyDescent="0.25">
      <c r="A23" s="8" t="s">
        <v>4</v>
      </c>
      <c r="B23" s="61">
        <v>824</v>
      </c>
      <c r="C23" s="62">
        <v>1509</v>
      </c>
      <c r="D23" s="54">
        <f>B23/C23</f>
        <v>0.54605699138502317</v>
      </c>
      <c r="E23" s="51">
        <v>983</v>
      </c>
      <c r="F23" s="52">
        <v>1684</v>
      </c>
      <c r="G23" s="46">
        <f>E23/F23</f>
        <v>0.583729216152019</v>
      </c>
      <c r="H23" s="51">
        <v>1047</v>
      </c>
      <c r="I23" s="52">
        <v>1938</v>
      </c>
      <c r="J23" s="46">
        <f>H23/I23</f>
        <v>0.54024767801857587</v>
      </c>
      <c r="K23" s="51">
        <v>929</v>
      </c>
      <c r="L23" s="52">
        <v>1717</v>
      </c>
      <c r="M23" s="46">
        <f>K23/L23</f>
        <v>0.54105998835177638</v>
      </c>
      <c r="N23" s="209" t="s">
        <v>40</v>
      </c>
      <c r="O23" s="210"/>
      <c r="P23" s="211"/>
    </row>
    <row r="24" spans="1:16" x14ac:dyDescent="0.25">
      <c r="A24" s="8" t="s">
        <v>5</v>
      </c>
      <c r="B24" s="63">
        <v>157</v>
      </c>
      <c r="C24" s="64">
        <v>287</v>
      </c>
      <c r="D24" s="34">
        <f t="shared" ref="D24:D25" si="5">B24/C24</f>
        <v>0.54703832752613235</v>
      </c>
      <c r="E24" s="53">
        <v>179</v>
      </c>
      <c r="F24" s="26">
        <v>352</v>
      </c>
      <c r="G24" s="9">
        <f t="shared" ref="G24:G25" si="6">E24/F24</f>
        <v>0.50852272727272729</v>
      </c>
      <c r="H24" s="53">
        <v>259</v>
      </c>
      <c r="I24" s="26">
        <v>529</v>
      </c>
      <c r="J24" s="9">
        <f t="shared" ref="J24:J25" si="7">H24/I24</f>
        <v>0.4896030245746692</v>
      </c>
      <c r="K24" s="53">
        <v>224</v>
      </c>
      <c r="L24" s="26">
        <v>497</v>
      </c>
      <c r="M24" s="9">
        <f t="shared" ref="M24:M25" si="8">K24/L24</f>
        <v>0.45070422535211269</v>
      </c>
      <c r="N24" s="212"/>
      <c r="O24" s="213"/>
      <c r="P24" s="214"/>
    </row>
    <row r="25" spans="1:16" x14ac:dyDescent="0.25">
      <c r="A25" s="8" t="s">
        <v>6</v>
      </c>
      <c r="B25" s="63">
        <v>49</v>
      </c>
      <c r="C25" s="64">
        <v>104</v>
      </c>
      <c r="D25" s="34">
        <f t="shared" si="5"/>
        <v>0.47115384615384615</v>
      </c>
      <c r="E25" s="53">
        <v>42</v>
      </c>
      <c r="F25" s="26">
        <v>107</v>
      </c>
      <c r="G25" s="9">
        <f t="shared" si="6"/>
        <v>0.3925233644859813</v>
      </c>
      <c r="H25" s="53">
        <v>47</v>
      </c>
      <c r="I25" s="26">
        <v>195</v>
      </c>
      <c r="J25" s="9">
        <f t="shared" si="7"/>
        <v>0.24102564102564103</v>
      </c>
      <c r="K25" s="53">
        <v>38</v>
      </c>
      <c r="L25" s="26">
        <v>152</v>
      </c>
      <c r="M25" s="9">
        <f t="shared" si="8"/>
        <v>0.25</v>
      </c>
      <c r="N25" s="212"/>
      <c r="O25" s="213"/>
      <c r="P25" s="214"/>
    </row>
    <row r="26" spans="1:16" ht="15" customHeight="1" x14ac:dyDescent="0.25">
      <c r="A26" s="8" t="s">
        <v>7</v>
      </c>
      <c r="B26" s="63">
        <v>14</v>
      </c>
      <c r="C26" s="64">
        <v>36</v>
      </c>
      <c r="D26" s="34">
        <f>B26/C26</f>
        <v>0.3888888888888889</v>
      </c>
      <c r="E26" s="53">
        <v>18</v>
      </c>
      <c r="F26" s="26">
        <v>44</v>
      </c>
      <c r="G26" s="9">
        <f>E26/F26</f>
        <v>0.40909090909090912</v>
      </c>
      <c r="H26" s="53">
        <v>18</v>
      </c>
      <c r="I26" s="26">
        <v>51</v>
      </c>
      <c r="J26" s="9">
        <f>H26/I26</f>
        <v>0.35294117647058826</v>
      </c>
      <c r="K26" s="53">
        <v>36</v>
      </c>
      <c r="L26" s="26">
        <v>69</v>
      </c>
      <c r="M26" s="9">
        <f>K26/L26</f>
        <v>0.52173913043478259</v>
      </c>
      <c r="N26" s="212"/>
      <c r="O26" s="213"/>
      <c r="P26" s="214"/>
    </row>
    <row r="27" spans="1:16" ht="15" customHeight="1" x14ac:dyDescent="0.25">
      <c r="A27" s="8" t="s">
        <v>8</v>
      </c>
      <c r="B27" s="63">
        <v>56</v>
      </c>
      <c r="C27" s="64">
        <v>78</v>
      </c>
      <c r="D27" s="34">
        <f t="shared" ref="D27" si="9">B27/C27</f>
        <v>0.71794871794871795</v>
      </c>
      <c r="E27" s="53">
        <v>50</v>
      </c>
      <c r="F27" s="26">
        <v>74</v>
      </c>
      <c r="G27" s="9">
        <f t="shared" ref="G27" si="10">E27/F27</f>
        <v>0.67567567567567566</v>
      </c>
      <c r="H27" s="53">
        <v>57</v>
      </c>
      <c r="I27" s="26">
        <v>110</v>
      </c>
      <c r="J27" s="9">
        <f t="shared" ref="J27" si="11">H27/I27</f>
        <v>0.51818181818181819</v>
      </c>
      <c r="K27" s="53">
        <v>75</v>
      </c>
      <c r="L27" s="26">
        <v>126</v>
      </c>
      <c r="M27" s="9">
        <f t="shared" ref="M27" si="12">K27/L27</f>
        <v>0.59523809523809523</v>
      </c>
      <c r="N27" s="212"/>
      <c r="O27" s="213"/>
      <c r="P27" s="214"/>
    </row>
    <row r="28" spans="1:16" ht="15" customHeight="1" x14ac:dyDescent="0.25">
      <c r="A28" s="8" t="s">
        <v>9</v>
      </c>
      <c r="B28" s="53" t="s">
        <v>20</v>
      </c>
      <c r="C28" s="26" t="s">
        <v>20</v>
      </c>
      <c r="D28" s="9" t="s">
        <v>20</v>
      </c>
      <c r="E28" s="53" t="s">
        <v>20</v>
      </c>
      <c r="F28" s="26" t="s">
        <v>20</v>
      </c>
      <c r="G28" s="9" t="s">
        <v>20</v>
      </c>
      <c r="H28" s="53" t="s">
        <v>20</v>
      </c>
      <c r="I28" s="26" t="s">
        <v>20</v>
      </c>
      <c r="J28" s="9" t="s">
        <v>20</v>
      </c>
      <c r="K28" s="53" t="s">
        <v>20</v>
      </c>
      <c r="L28" s="26" t="s">
        <v>20</v>
      </c>
      <c r="M28" s="9" t="s">
        <v>20</v>
      </c>
      <c r="N28" s="212"/>
      <c r="O28" s="213"/>
      <c r="P28" s="214"/>
    </row>
    <row r="29" spans="1:16" ht="15.75" customHeight="1" thickBot="1" x14ac:dyDescent="0.3">
      <c r="A29" s="8" t="s">
        <v>10</v>
      </c>
      <c r="B29" s="82" t="s">
        <v>20</v>
      </c>
      <c r="C29" s="79" t="s">
        <v>20</v>
      </c>
      <c r="D29" s="25" t="s">
        <v>20</v>
      </c>
      <c r="E29" s="82" t="s">
        <v>20</v>
      </c>
      <c r="F29" s="79" t="s">
        <v>20</v>
      </c>
      <c r="G29" s="25" t="s">
        <v>20</v>
      </c>
      <c r="H29" s="82" t="s">
        <v>20</v>
      </c>
      <c r="I29" s="79" t="s">
        <v>20</v>
      </c>
      <c r="J29" s="25" t="s">
        <v>20</v>
      </c>
      <c r="K29" s="82" t="s">
        <v>20</v>
      </c>
      <c r="L29" s="79" t="s">
        <v>20</v>
      </c>
      <c r="M29" s="25" t="s">
        <v>20</v>
      </c>
      <c r="N29" s="215"/>
      <c r="O29" s="216"/>
      <c r="P29" s="217"/>
    </row>
    <row r="30" spans="1:16" ht="15.75" thickBot="1" x14ac:dyDescent="0.3">
      <c r="A30" s="10" t="s">
        <v>11</v>
      </c>
      <c r="B30" s="31">
        <v>1101</v>
      </c>
      <c r="C30" s="32">
        <v>2016</v>
      </c>
      <c r="D30" s="81">
        <f>B30/C30</f>
        <v>0.54613095238095233</v>
      </c>
      <c r="E30" s="33">
        <v>1274</v>
      </c>
      <c r="F30" s="32">
        <v>2268</v>
      </c>
      <c r="G30" s="11">
        <f>E30/F30</f>
        <v>0.56172839506172845</v>
      </c>
      <c r="H30" s="33">
        <v>1430</v>
      </c>
      <c r="I30" s="32">
        <v>2830</v>
      </c>
      <c r="J30" s="11">
        <f>H30/I30</f>
        <v>0.5053003533568905</v>
      </c>
      <c r="K30" s="33">
        <v>1303</v>
      </c>
      <c r="L30" s="32">
        <v>2565</v>
      </c>
      <c r="M30" s="11">
        <f>K30/L30</f>
        <v>0.50799220272904488</v>
      </c>
      <c r="N30" s="33"/>
      <c r="O30" s="32"/>
      <c r="P30" s="11"/>
    </row>
    <row r="31" spans="1:16" ht="15" customHeight="1" x14ac:dyDescent="0.25">
      <c r="A31" s="279" t="s">
        <v>15</v>
      </c>
      <c r="B31" s="289">
        <f>B23-B25</f>
        <v>775</v>
      </c>
      <c r="C31" s="292">
        <f>C23-C25</f>
        <v>1405</v>
      </c>
      <c r="D31" s="287">
        <f>D23-D25</f>
        <v>7.4903145231177026E-2</v>
      </c>
      <c r="E31" s="289">
        <f>E23-E25</f>
        <v>941</v>
      </c>
      <c r="F31" s="292">
        <f>F23-F25</f>
        <v>1577</v>
      </c>
      <c r="G31" s="283">
        <f>G23-G25</f>
        <v>0.19120585166603771</v>
      </c>
      <c r="H31" s="289">
        <f>H23-H25</f>
        <v>1000</v>
      </c>
      <c r="I31" s="292">
        <f>I23-I25</f>
        <v>1743</v>
      </c>
      <c r="J31" s="283">
        <f>J23-J25</f>
        <v>0.29922203699293481</v>
      </c>
      <c r="K31" s="289">
        <f>K23-K25</f>
        <v>891</v>
      </c>
      <c r="L31" s="292">
        <f>L23-L25</f>
        <v>1565</v>
      </c>
      <c r="M31" s="283">
        <f>M23-M25</f>
        <v>0.29105998835177638</v>
      </c>
      <c r="N31" s="281"/>
      <c r="O31" s="282"/>
      <c r="P31" s="283"/>
    </row>
    <row r="32" spans="1:16" ht="15.75" customHeight="1" thickBot="1" x14ac:dyDescent="0.3">
      <c r="A32" s="280" t="s">
        <v>16</v>
      </c>
      <c r="B32" s="290">
        <f>B23-B24</f>
        <v>667</v>
      </c>
      <c r="C32" s="293">
        <f>C23-C24</f>
        <v>1222</v>
      </c>
      <c r="D32" s="288">
        <f>D23-D24</f>
        <v>-9.8133614110917922E-4</v>
      </c>
      <c r="E32" s="290">
        <f>E23-E24</f>
        <v>804</v>
      </c>
      <c r="F32" s="293">
        <f>F23-F24</f>
        <v>1332</v>
      </c>
      <c r="G32" s="286">
        <f>G23-G24</f>
        <v>7.5206488879291711E-2</v>
      </c>
      <c r="H32" s="290">
        <f>H23-H24</f>
        <v>788</v>
      </c>
      <c r="I32" s="293">
        <f>I23-I24</f>
        <v>1409</v>
      </c>
      <c r="J32" s="286">
        <f>J23-J24</f>
        <v>5.0644653443906673E-2</v>
      </c>
      <c r="K32" s="290">
        <f>K23-K24</f>
        <v>705</v>
      </c>
      <c r="L32" s="293">
        <f>L23-L24</f>
        <v>1220</v>
      </c>
      <c r="M32" s="286">
        <f>M23-M24</f>
        <v>9.0355762999663691E-2</v>
      </c>
      <c r="N32" s="284"/>
      <c r="O32" s="285"/>
      <c r="P32" s="286"/>
    </row>
    <row r="33" spans="1:16" ht="4.5" customHeight="1" thickBot="1" x14ac:dyDescent="0.3">
      <c r="A33" s="2"/>
      <c r="B33" s="1"/>
      <c r="C33" s="1"/>
      <c r="D33" s="3"/>
      <c r="E33" s="4"/>
      <c r="F33" s="4"/>
      <c r="G33" s="5"/>
      <c r="H33" s="1"/>
      <c r="I33" s="1"/>
      <c r="J33" s="3"/>
      <c r="K33" s="4"/>
      <c r="L33" s="4"/>
      <c r="M33" s="5"/>
      <c r="N33" s="6"/>
      <c r="O33" s="6"/>
      <c r="P33" s="7"/>
    </row>
    <row r="34" spans="1:16" ht="15" customHeight="1" x14ac:dyDescent="0.25">
      <c r="A34" s="199" t="s">
        <v>43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</row>
    <row r="35" spans="1:16" ht="13.5" customHeight="1" thickBot="1" x14ac:dyDescent="0.3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4"/>
    </row>
    <row r="36" spans="1:16" ht="15" customHeight="1" x14ac:dyDescent="0.25">
      <c r="A36" s="170" t="s">
        <v>0</v>
      </c>
      <c r="B36" s="172" t="s">
        <v>14</v>
      </c>
      <c r="C36" s="173"/>
      <c r="D36" s="174"/>
      <c r="E36" s="172" t="s">
        <v>1</v>
      </c>
      <c r="F36" s="173"/>
      <c r="G36" s="174"/>
      <c r="H36" s="172" t="s">
        <v>2</v>
      </c>
      <c r="I36" s="173"/>
      <c r="J36" s="174"/>
      <c r="K36" s="172" t="s">
        <v>3</v>
      </c>
      <c r="L36" s="173"/>
      <c r="M36" s="174"/>
      <c r="N36" s="205" t="s">
        <v>24</v>
      </c>
      <c r="O36" s="205"/>
      <c r="P36" s="206"/>
    </row>
    <row r="37" spans="1:16" ht="52.5" customHeight="1" thickBot="1" x14ac:dyDescent="0.3">
      <c r="A37" s="171"/>
      <c r="B37" s="43" t="s">
        <v>25</v>
      </c>
      <c r="C37" s="44" t="s">
        <v>26</v>
      </c>
      <c r="D37" s="45" t="s">
        <v>29</v>
      </c>
      <c r="E37" s="43" t="s">
        <v>25</v>
      </c>
      <c r="F37" s="44" t="s">
        <v>26</v>
      </c>
      <c r="G37" s="45" t="s">
        <v>29</v>
      </c>
      <c r="H37" s="43" t="s">
        <v>25</v>
      </c>
      <c r="I37" s="44" t="s">
        <v>26</v>
      </c>
      <c r="J37" s="45" t="s">
        <v>29</v>
      </c>
      <c r="K37" s="43" t="s">
        <v>25</v>
      </c>
      <c r="L37" s="44" t="s">
        <v>26</v>
      </c>
      <c r="M37" s="45" t="s">
        <v>29</v>
      </c>
      <c r="N37" s="59" t="s">
        <v>25</v>
      </c>
      <c r="O37" s="55" t="s">
        <v>26</v>
      </c>
      <c r="P37" s="60" t="s">
        <v>29</v>
      </c>
    </row>
    <row r="38" spans="1:16" ht="13.5" customHeight="1" x14ac:dyDescent="0.25">
      <c r="A38" s="8" t="s">
        <v>4</v>
      </c>
      <c r="B38" s="51">
        <v>21</v>
      </c>
      <c r="C38" s="52">
        <v>3308</v>
      </c>
      <c r="D38" s="46">
        <f>B38/C38</f>
        <v>6.3482466747279325E-3</v>
      </c>
      <c r="E38" s="51">
        <v>302</v>
      </c>
      <c r="F38" s="52">
        <v>3196</v>
      </c>
      <c r="G38" s="46">
        <f>E38/F38</f>
        <v>9.4493116395494361E-2</v>
      </c>
      <c r="H38" s="51">
        <v>348</v>
      </c>
      <c r="I38" s="52">
        <v>3199</v>
      </c>
      <c r="J38" s="46">
        <f>H38/I38</f>
        <v>0.10878399499843701</v>
      </c>
      <c r="K38" s="51">
        <v>322</v>
      </c>
      <c r="L38" s="52">
        <v>3167</v>
      </c>
      <c r="M38" s="54">
        <f>K38/L38</f>
        <v>0.10167350805178402</v>
      </c>
      <c r="N38" s="51">
        <v>377</v>
      </c>
      <c r="O38" s="52">
        <v>3089</v>
      </c>
      <c r="P38" s="46">
        <f>N38/O38</f>
        <v>0.12204596956943994</v>
      </c>
    </row>
    <row r="39" spans="1:16" ht="13.5" customHeight="1" x14ac:dyDescent="0.25">
      <c r="A39" s="8" t="s">
        <v>5</v>
      </c>
      <c r="B39" s="53" t="s">
        <v>20</v>
      </c>
      <c r="C39" s="26">
        <v>1128</v>
      </c>
      <c r="D39" s="9" t="s">
        <v>20</v>
      </c>
      <c r="E39" s="53">
        <v>44</v>
      </c>
      <c r="F39" s="26">
        <v>1208</v>
      </c>
      <c r="G39" s="9">
        <f t="shared" ref="G39:G40" si="13">E39/F39</f>
        <v>3.6423841059602648E-2</v>
      </c>
      <c r="H39" s="53">
        <v>70</v>
      </c>
      <c r="I39" s="26">
        <v>1340</v>
      </c>
      <c r="J39" s="9">
        <f t="shared" ref="J39:J40" si="14">H39/I39</f>
        <v>5.2238805970149252E-2</v>
      </c>
      <c r="K39" s="53">
        <v>76</v>
      </c>
      <c r="L39" s="26">
        <v>1353</v>
      </c>
      <c r="M39" s="34">
        <f t="shared" ref="M39:M40" si="15">K39/L39</f>
        <v>5.6171470805617151E-2</v>
      </c>
      <c r="N39" s="53">
        <v>80</v>
      </c>
      <c r="O39" s="26">
        <v>1338</v>
      </c>
      <c r="P39" s="9">
        <f t="shared" ref="P39:P42" si="16">N39/O39</f>
        <v>5.9790732436472344E-2</v>
      </c>
    </row>
    <row r="40" spans="1:16" ht="13.5" customHeight="1" thickBot="1" x14ac:dyDescent="0.3">
      <c r="A40" s="8" t="s">
        <v>6</v>
      </c>
      <c r="B40" s="66">
        <v>0</v>
      </c>
      <c r="C40" s="30">
        <v>875</v>
      </c>
      <c r="D40" s="28">
        <f t="shared" ref="D40" si="17">B40/C40</f>
        <v>0</v>
      </c>
      <c r="E40" s="66">
        <v>22</v>
      </c>
      <c r="F40" s="30">
        <v>892</v>
      </c>
      <c r="G40" s="28">
        <f t="shared" si="13"/>
        <v>2.4663677130044841E-2</v>
      </c>
      <c r="H40" s="66">
        <v>27</v>
      </c>
      <c r="I40" s="30">
        <v>855</v>
      </c>
      <c r="J40" s="28">
        <f t="shared" si="14"/>
        <v>3.1578947368421054E-2</v>
      </c>
      <c r="K40" s="66">
        <v>32</v>
      </c>
      <c r="L40" s="30">
        <v>825</v>
      </c>
      <c r="M40" s="29">
        <f t="shared" si="15"/>
        <v>3.8787878787878788E-2</v>
      </c>
      <c r="N40" s="87">
        <v>34</v>
      </c>
      <c r="O40" s="88">
        <v>856</v>
      </c>
      <c r="P40" s="9">
        <f t="shared" si="16"/>
        <v>3.9719626168224297E-2</v>
      </c>
    </row>
    <row r="41" spans="1:16" ht="13.5" customHeight="1" x14ac:dyDescent="0.25">
      <c r="A41" s="8" t="s">
        <v>7</v>
      </c>
      <c r="B41" s="190" t="s">
        <v>27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53">
        <v>14</v>
      </c>
      <c r="O41" s="26">
        <v>208</v>
      </c>
      <c r="P41" s="9">
        <f t="shared" si="16"/>
        <v>6.7307692307692304E-2</v>
      </c>
    </row>
    <row r="42" spans="1:16" ht="13.5" customHeight="1" x14ac:dyDescent="0.25">
      <c r="A42" s="8" t="s">
        <v>8</v>
      </c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53">
        <v>21</v>
      </c>
      <c r="O42" s="26">
        <v>92</v>
      </c>
      <c r="P42" s="9">
        <f t="shared" si="16"/>
        <v>0.22826086956521738</v>
      </c>
    </row>
    <row r="43" spans="1:16" ht="15" customHeight="1" x14ac:dyDescent="0.25">
      <c r="A43" s="8" t="s">
        <v>9</v>
      </c>
      <c r="B43" s="193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47" t="s">
        <v>20</v>
      </c>
      <c r="O43" s="27" t="s">
        <v>20</v>
      </c>
      <c r="P43" s="56" t="s">
        <v>20</v>
      </c>
    </row>
    <row r="44" spans="1:16" ht="15.75" thickBot="1" x14ac:dyDescent="0.3">
      <c r="A44" s="8" t="s">
        <v>10</v>
      </c>
      <c r="B44" s="196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48" t="s">
        <v>20</v>
      </c>
      <c r="O44" s="49" t="s">
        <v>20</v>
      </c>
      <c r="P44" s="57" t="s">
        <v>20</v>
      </c>
    </row>
    <row r="45" spans="1:16" ht="15.75" thickBot="1" x14ac:dyDescent="0.3">
      <c r="A45" s="12" t="s">
        <v>13</v>
      </c>
      <c r="B45" s="36">
        <v>53293</v>
      </c>
      <c r="C45" s="70">
        <v>861477</v>
      </c>
      <c r="D45" s="37">
        <f>B45/C45</f>
        <v>6.1862359645121115E-2</v>
      </c>
      <c r="E45" s="38">
        <v>60524</v>
      </c>
      <c r="F45" s="39">
        <v>873310</v>
      </c>
      <c r="G45" s="40">
        <f>E45/F45</f>
        <v>6.930414171370991E-2</v>
      </c>
      <c r="H45" s="41">
        <v>67649</v>
      </c>
      <c r="I45" s="42">
        <v>875503</v>
      </c>
      <c r="J45" s="37">
        <f>H45/I45</f>
        <v>7.7268724379014123E-2</v>
      </c>
      <c r="K45" s="38">
        <v>73171</v>
      </c>
      <c r="L45" s="39">
        <v>862235</v>
      </c>
      <c r="M45" s="40">
        <f>K45/L45</f>
        <v>8.4862015575800101E-2</v>
      </c>
      <c r="N45" s="71" t="s">
        <v>28</v>
      </c>
      <c r="O45" s="70" t="s">
        <v>28</v>
      </c>
      <c r="P45" s="72" t="s">
        <v>28</v>
      </c>
    </row>
    <row r="46" spans="1:16" ht="15.75" thickBot="1" x14ac:dyDescent="0.3">
      <c r="A46" s="10" t="s">
        <v>11</v>
      </c>
      <c r="B46" s="31">
        <v>26</v>
      </c>
      <c r="C46" s="32">
        <v>5613</v>
      </c>
      <c r="D46" s="11">
        <f>B46/C46</f>
        <v>4.6321040441831465E-3</v>
      </c>
      <c r="E46" s="33">
        <v>394</v>
      </c>
      <c r="F46" s="32">
        <v>5619</v>
      </c>
      <c r="G46" s="11">
        <f>E46/F46</f>
        <v>7.0119238298629649E-2</v>
      </c>
      <c r="H46" s="33">
        <v>468</v>
      </c>
      <c r="I46" s="32">
        <v>5716</v>
      </c>
      <c r="J46" s="11">
        <f>H46/I46</f>
        <v>8.1875437368789369E-2</v>
      </c>
      <c r="K46" s="33">
        <v>455</v>
      </c>
      <c r="L46" s="32">
        <v>5664</v>
      </c>
      <c r="M46" s="11">
        <f>K46/L46</f>
        <v>8.0331920903954801E-2</v>
      </c>
      <c r="N46" s="33">
        <v>526</v>
      </c>
      <c r="O46" s="32">
        <v>5608</v>
      </c>
      <c r="P46" s="11">
        <f>N46/O46</f>
        <v>9.3794579172610554E-2</v>
      </c>
    </row>
    <row r="47" spans="1:16" ht="15" customHeight="1" x14ac:dyDescent="0.25">
      <c r="A47" s="279" t="s">
        <v>15</v>
      </c>
      <c r="B47" s="289">
        <f>B38-B40</f>
        <v>21</v>
      </c>
      <c r="C47" s="292">
        <f>C38-C40</f>
        <v>2433</v>
      </c>
      <c r="D47" s="283">
        <f>D38-D40</f>
        <v>6.3482466747279325E-3</v>
      </c>
      <c r="E47" s="289">
        <f>E38-E40</f>
        <v>280</v>
      </c>
      <c r="F47" s="292">
        <f>F38-F40</f>
        <v>2304</v>
      </c>
      <c r="G47" s="283">
        <f>G38-G40</f>
        <v>6.9829439265449517E-2</v>
      </c>
      <c r="H47" s="289">
        <f>H38-H40</f>
        <v>321</v>
      </c>
      <c r="I47" s="292">
        <f>I38-I40</f>
        <v>2344</v>
      </c>
      <c r="J47" s="283">
        <f>J38-J40</f>
        <v>7.7205047630015955E-2</v>
      </c>
      <c r="K47" s="289">
        <f>K38-K40</f>
        <v>290</v>
      </c>
      <c r="L47" s="292">
        <f>L38-L40</f>
        <v>2342</v>
      </c>
      <c r="M47" s="283">
        <f>M38-M40</f>
        <v>6.2885629263905229E-2</v>
      </c>
      <c r="N47" s="289">
        <f>N38-N40</f>
        <v>343</v>
      </c>
      <c r="O47" s="292">
        <f>O38-O40</f>
        <v>2233</v>
      </c>
      <c r="P47" s="283">
        <f>P38-P40</f>
        <v>8.232634340121564E-2</v>
      </c>
    </row>
    <row r="48" spans="1:16" ht="15.75" thickBot="1" x14ac:dyDescent="0.3">
      <c r="A48" s="280" t="s">
        <v>16</v>
      </c>
      <c r="B48" s="291" t="s">
        <v>20</v>
      </c>
      <c r="C48" s="293">
        <f>C38-C39</f>
        <v>2180</v>
      </c>
      <c r="D48" s="286" t="s">
        <v>20</v>
      </c>
      <c r="E48" s="290">
        <f>E38-E39</f>
        <v>258</v>
      </c>
      <c r="F48" s="293">
        <f>F38-F39</f>
        <v>1988</v>
      </c>
      <c r="G48" s="286">
        <f>G38-G39</f>
        <v>5.8069275335891714E-2</v>
      </c>
      <c r="H48" s="290">
        <f>H38-H39</f>
        <v>278</v>
      </c>
      <c r="I48" s="293">
        <f>I38-I39</f>
        <v>1859</v>
      </c>
      <c r="J48" s="286">
        <f>J38-J39</f>
        <v>5.6545189028287757E-2</v>
      </c>
      <c r="K48" s="290">
        <f>K38-K39</f>
        <v>246</v>
      </c>
      <c r="L48" s="293">
        <f>L38-L39</f>
        <v>1814</v>
      </c>
      <c r="M48" s="286">
        <f>M38-M39</f>
        <v>4.5502037246166867E-2</v>
      </c>
      <c r="N48" s="290">
        <f>N38-N39</f>
        <v>297</v>
      </c>
      <c r="O48" s="293">
        <f>O38-O39</f>
        <v>1751</v>
      </c>
      <c r="P48" s="286">
        <f>P38-P39</f>
        <v>6.22552371329676E-2</v>
      </c>
    </row>
    <row r="49" spans="1:16" ht="4.5" customHeight="1" thickBot="1" x14ac:dyDescent="0.3"/>
    <row r="50" spans="1:16" ht="15" customHeight="1" x14ac:dyDescent="0.25">
      <c r="A50" s="164" t="s">
        <v>44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6"/>
    </row>
    <row r="51" spans="1:16" ht="9" customHeight="1" thickBot="1" x14ac:dyDescent="0.3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9"/>
    </row>
    <row r="52" spans="1:16" x14ac:dyDescent="0.25">
      <c r="A52" s="170" t="s">
        <v>0</v>
      </c>
      <c r="B52" s="172" t="s">
        <v>14</v>
      </c>
      <c r="C52" s="173"/>
      <c r="D52" s="173"/>
      <c r="E52" s="172" t="s">
        <v>1</v>
      </c>
      <c r="F52" s="173"/>
      <c r="G52" s="174"/>
      <c r="H52" s="172" t="s">
        <v>2</v>
      </c>
      <c r="I52" s="173"/>
      <c r="J52" s="174"/>
      <c r="K52" s="172" t="s">
        <v>3</v>
      </c>
      <c r="L52" s="173"/>
      <c r="M52" s="174"/>
      <c r="N52" s="172" t="s">
        <v>24</v>
      </c>
      <c r="O52" s="173"/>
      <c r="P52" s="174"/>
    </row>
    <row r="53" spans="1:16" ht="39.75" thickBot="1" x14ac:dyDescent="0.3">
      <c r="A53" s="171"/>
      <c r="B53" s="59" t="s">
        <v>38</v>
      </c>
      <c r="C53" s="55" t="s">
        <v>56</v>
      </c>
      <c r="D53" s="80" t="s">
        <v>39</v>
      </c>
      <c r="E53" s="59" t="s">
        <v>38</v>
      </c>
      <c r="F53" s="55" t="s">
        <v>56</v>
      </c>
      <c r="G53" s="80" t="s">
        <v>39</v>
      </c>
      <c r="H53" s="59" t="s">
        <v>38</v>
      </c>
      <c r="I53" s="55" t="s">
        <v>56</v>
      </c>
      <c r="J53" s="80" t="s">
        <v>39</v>
      </c>
      <c r="K53" s="59" t="s">
        <v>38</v>
      </c>
      <c r="L53" s="55" t="s">
        <v>56</v>
      </c>
      <c r="M53" s="80" t="s">
        <v>39</v>
      </c>
      <c r="N53" s="59" t="s">
        <v>38</v>
      </c>
      <c r="O53" s="55" t="s">
        <v>56</v>
      </c>
      <c r="P53" s="60" t="s">
        <v>39</v>
      </c>
    </row>
    <row r="54" spans="1:16" x14ac:dyDescent="0.25">
      <c r="A54" s="8" t="s">
        <v>4</v>
      </c>
      <c r="B54" s="61">
        <v>1395</v>
      </c>
      <c r="C54" s="62">
        <v>1477</v>
      </c>
      <c r="D54" s="54">
        <f>B54/C54</f>
        <v>0.94448205822613407</v>
      </c>
      <c r="E54" s="51">
        <v>1424</v>
      </c>
      <c r="F54" s="52">
        <v>1497</v>
      </c>
      <c r="G54" s="46">
        <f>E54/F54</f>
        <v>0.9512358049432198</v>
      </c>
      <c r="H54" s="51">
        <v>1345</v>
      </c>
      <c r="I54" s="52">
        <v>1414</v>
      </c>
      <c r="J54" s="46">
        <f>H54/I54</f>
        <v>0.95120226308345124</v>
      </c>
      <c r="K54" s="51">
        <v>1328</v>
      </c>
      <c r="L54" s="52">
        <v>1404</v>
      </c>
      <c r="M54" s="46">
        <f>K54/L54</f>
        <v>0.94586894586894588</v>
      </c>
      <c r="N54" s="51">
        <v>1064</v>
      </c>
      <c r="O54" s="52">
        <v>1126</v>
      </c>
      <c r="P54" s="46">
        <f>N54/O54</f>
        <v>0.94493783303730017</v>
      </c>
    </row>
    <row r="55" spans="1:16" x14ac:dyDescent="0.25">
      <c r="A55" s="8" t="s">
        <v>5</v>
      </c>
      <c r="B55" s="63">
        <v>208</v>
      </c>
      <c r="C55" s="64">
        <v>226</v>
      </c>
      <c r="D55" s="34">
        <f t="shared" ref="D55:D56" si="18">B55/C55</f>
        <v>0.92035398230088494</v>
      </c>
      <c r="E55" s="53">
        <v>217</v>
      </c>
      <c r="F55" s="26">
        <v>227</v>
      </c>
      <c r="G55" s="9">
        <f t="shared" ref="G55:G56" si="19">E55/F55</f>
        <v>0.95594713656387664</v>
      </c>
      <c r="H55" s="53">
        <v>296</v>
      </c>
      <c r="I55" s="26">
        <v>316</v>
      </c>
      <c r="J55" s="9">
        <f t="shared" ref="J55:J56" si="20">H55/I55</f>
        <v>0.93670886075949367</v>
      </c>
      <c r="K55" s="53">
        <v>317</v>
      </c>
      <c r="L55" s="26">
        <v>329</v>
      </c>
      <c r="M55" s="9">
        <f t="shared" ref="M55:M56" si="21">K55/L55</f>
        <v>0.96352583586626139</v>
      </c>
      <c r="N55" s="53">
        <v>227</v>
      </c>
      <c r="O55" s="26">
        <v>252</v>
      </c>
      <c r="P55" s="9">
        <f t="shared" ref="P55:P58" si="22">N55/O55</f>
        <v>0.90079365079365081</v>
      </c>
    </row>
    <row r="56" spans="1:16" x14ac:dyDescent="0.25">
      <c r="A56" s="8" t="s">
        <v>6</v>
      </c>
      <c r="B56" s="63">
        <v>81</v>
      </c>
      <c r="C56" s="64">
        <v>91</v>
      </c>
      <c r="D56" s="34">
        <f t="shared" si="18"/>
        <v>0.89010989010989006</v>
      </c>
      <c r="E56" s="53">
        <v>102</v>
      </c>
      <c r="F56" s="26">
        <v>111</v>
      </c>
      <c r="G56" s="9">
        <f t="shared" si="19"/>
        <v>0.91891891891891897</v>
      </c>
      <c r="H56" s="53">
        <v>80</v>
      </c>
      <c r="I56" s="26">
        <v>85</v>
      </c>
      <c r="J56" s="9">
        <f t="shared" si="20"/>
        <v>0.94117647058823528</v>
      </c>
      <c r="K56" s="53">
        <v>104</v>
      </c>
      <c r="L56" s="26">
        <v>109</v>
      </c>
      <c r="M56" s="9">
        <f t="shared" si="21"/>
        <v>0.95412844036697253</v>
      </c>
      <c r="N56" s="53">
        <v>94</v>
      </c>
      <c r="O56" s="26">
        <v>106</v>
      </c>
      <c r="P56" s="9">
        <f t="shared" si="22"/>
        <v>0.8867924528301887</v>
      </c>
    </row>
    <row r="57" spans="1:16" ht="15" customHeight="1" x14ac:dyDescent="0.25">
      <c r="A57" s="8" t="s">
        <v>7</v>
      </c>
      <c r="B57" s="63">
        <v>44</v>
      </c>
      <c r="C57" s="64">
        <v>45</v>
      </c>
      <c r="D57" s="34">
        <f>B57/C57</f>
        <v>0.97777777777777775</v>
      </c>
      <c r="E57" s="53">
        <v>62</v>
      </c>
      <c r="F57" s="26">
        <v>66</v>
      </c>
      <c r="G57" s="9">
        <f>E57/F57</f>
        <v>0.93939393939393945</v>
      </c>
      <c r="H57" s="53">
        <v>37</v>
      </c>
      <c r="I57" s="26">
        <v>39</v>
      </c>
      <c r="J57" s="9">
        <f>H57/I57</f>
        <v>0.94871794871794868</v>
      </c>
      <c r="K57" s="53">
        <v>48</v>
      </c>
      <c r="L57" s="26">
        <v>50</v>
      </c>
      <c r="M57" s="9">
        <f>K57/L57</f>
        <v>0.96</v>
      </c>
      <c r="N57" s="53">
        <v>11</v>
      </c>
      <c r="O57" s="26">
        <v>15</v>
      </c>
      <c r="P57" s="9">
        <f t="shared" si="22"/>
        <v>0.73333333333333328</v>
      </c>
    </row>
    <row r="58" spans="1:16" ht="15" customHeight="1" x14ac:dyDescent="0.25">
      <c r="A58" s="8" t="s">
        <v>8</v>
      </c>
      <c r="B58" s="63">
        <v>23</v>
      </c>
      <c r="C58" s="64">
        <v>24</v>
      </c>
      <c r="D58" s="34">
        <f t="shared" ref="D58" si="23">B58/C58</f>
        <v>0.95833333333333337</v>
      </c>
      <c r="E58" s="53">
        <v>65</v>
      </c>
      <c r="F58" s="26">
        <v>67</v>
      </c>
      <c r="G58" s="9">
        <f t="shared" ref="G58" si="24">E58/F58</f>
        <v>0.97014925373134331</v>
      </c>
      <c r="H58" s="53">
        <v>49</v>
      </c>
      <c r="I58" s="26">
        <v>52</v>
      </c>
      <c r="J58" s="9">
        <f t="shared" ref="J58" si="25">H58/I58</f>
        <v>0.94230769230769229</v>
      </c>
      <c r="K58" s="53">
        <v>90</v>
      </c>
      <c r="L58" s="26">
        <v>95</v>
      </c>
      <c r="M58" s="9">
        <f t="shared" ref="M58" si="26">K58/L58</f>
        <v>0.94736842105263153</v>
      </c>
      <c r="N58" s="53">
        <v>74</v>
      </c>
      <c r="O58" s="26">
        <v>82</v>
      </c>
      <c r="P58" s="9">
        <f t="shared" si="22"/>
        <v>0.90243902439024393</v>
      </c>
    </row>
    <row r="59" spans="1:16" ht="15" customHeight="1" x14ac:dyDescent="0.25">
      <c r="A59" s="8" t="s">
        <v>9</v>
      </c>
      <c r="B59" s="63" t="s">
        <v>20</v>
      </c>
      <c r="C59" s="64" t="s">
        <v>20</v>
      </c>
      <c r="D59" s="34" t="s">
        <v>20</v>
      </c>
      <c r="E59" s="63" t="s">
        <v>20</v>
      </c>
      <c r="F59" s="64" t="s">
        <v>20</v>
      </c>
      <c r="G59" s="34" t="s">
        <v>20</v>
      </c>
      <c r="H59" s="63" t="s">
        <v>20</v>
      </c>
      <c r="I59" s="64" t="s">
        <v>20</v>
      </c>
      <c r="J59" s="34" t="s">
        <v>20</v>
      </c>
      <c r="K59" s="63" t="s">
        <v>20</v>
      </c>
      <c r="L59" s="64" t="s">
        <v>20</v>
      </c>
      <c r="M59" s="34" t="s">
        <v>20</v>
      </c>
      <c r="N59" s="63" t="s">
        <v>20</v>
      </c>
      <c r="O59" s="64" t="s">
        <v>20</v>
      </c>
      <c r="P59" s="9" t="s">
        <v>20</v>
      </c>
    </row>
    <row r="60" spans="1:16" ht="15.75" customHeight="1" thickBot="1" x14ac:dyDescent="0.3">
      <c r="A60" s="8" t="s">
        <v>10</v>
      </c>
      <c r="B60" s="77" t="s">
        <v>20</v>
      </c>
      <c r="C60" s="78" t="s">
        <v>20</v>
      </c>
      <c r="D60" s="35" t="s">
        <v>20</v>
      </c>
      <c r="E60" s="77" t="s">
        <v>20</v>
      </c>
      <c r="F60" s="78" t="s">
        <v>20</v>
      </c>
      <c r="G60" s="35" t="s">
        <v>20</v>
      </c>
      <c r="H60" s="77" t="s">
        <v>20</v>
      </c>
      <c r="I60" s="78" t="s">
        <v>20</v>
      </c>
      <c r="J60" s="35" t="s">
        <v>20</v>
      </c>
      <c r="K60" s="77" t="s">
        <v>20</v>
      </c>
      <c r="L60" s="78" t="s">
        <v>20</v>
      </c>
      <c r="M60" s="35" t="s">
        <v>20</v>
      </c>
      <c r="N60" s="77" t="s">
        <v>20</v>
      </c>
      <c r="O60" s="78" t="s">
        <v>20</v>
      </c>
      <c r="P60" s="25" t="s">
        <v>20</v>
      </c>
    </row>
    <row r="61" spans="1:16" ht="15.75" thickBot="1" x14ac:dyDescent="0.3">
      <c r="A61" s="10" t="s">
        <v>11</v>
      </c>
      <c r="B61" s="31">
        <v>1733</v>
      </c>
      <c r="C61" s="32">
        <v>1843</v>
      </c>
      <c r="D61" s="81">
        <f>B61/C61</f>
        <v>0.94031470428648944</v>
      </c>
      <c r="E61" s="33">
        <v>1878</v>
      </c>
      <c r="F61" s="32">
        <v>1976</v>
      </c>
      <c r="G61" s="11">
        <f>E61/F61</f>
        <v>0.95040485829959509</v>
      </c>
      <c r="H61" s="33">
        <v>1813</v>
      </c>
      <c r="I61" s="32">
        <v>1912</v>
      </c>
      <c r="J61" s="11">
        <f>H61/I61</f>
        <v>0.94822175732217573</v>
      </c>
      <c r="K61" s="33">
        <v>1894</v>
      </c>
      <c r="L61" s="32">
        <v>1994</v>
      </c>
      <c r="M61" s="11">
        <f>K61/L61</f>
        <v>0.94984954864593785</v>
      </c>
      <c r="N61" s="33">
        <v>1471</v>
      </c>
      <c r="O61" s="32">
        <v>1582</v>
      </c>
      <c r="P61" s="11">
        <f>N61/O61</f>
        <v>0.9298356510745891</v>
      </c>
    </row>
    <row r="62" spans="1:16" ht="15" customHeight="1" x14ac:dyDescent="0.25">
      <c r="A62" s="279" t="s">
        <v>15</v>
      </c>
      <c r="B62" s="289">
        <f>B54-B56</f>
        <v>1314</v>
      </c>
      <c r="C62" s="292">
        <f>C54-C56</f>
        <v>1386</v>
      </c>
      <c r="D62" s="287">
        <f>D54-D56</f>
        <v>5.4372168116244013E-2</v>
      </c>
      <c r="E62" s="289">
        <f>E54-E56</f>
        <v>1322</v>
      </c>
      <c r="F62" s="292">
        <f>F54-F56</f>
        <v>1386</v>
      </c>
      <c r="G62" s="283">
        <f>G54-G56</f>
        <v>3.2316886024300828E-2</v>
      </c>
      <c r="H62" s="289">
        <f>H54-H56</f>
        <v>1265</v>
      </c>
      <c r="I62" s="292">
        <f>I54-I56</f>
        <v>1329</v>
      </c>
      <c r="J62" s="283">
        <f>J54-J56</f>
        <v>1.0025792495215957E-2</v>
      </c>
      <c r="K62" s="289">
        <f>K54-K56</f>
        <v>1224</v>
      </c>
      <c r="L62" s="292">
        <f>-L54-L56</f>
        <v>-1513</v>
      </c>
      <c r="M62" s="300">
        <f>M54-M56</f>
        <v>-8.2594944980266538E-3</v>
      </c>
      <c r="N62" s="289">
        <f>N54-N56</f>
        <v>970</v>
      </c>
      <c r="O62" s="292">
        <f>O54-O56</f>
        <v>1020</v>
      </c>
      <c r="P62" s="283">
        <f>P54-P56</f>
        <v>5.8145380207111463E-2</v>
      </c>
    </row>
    <row r="63" spans="1:16" ht="15.75" customHeight="1" thickBot="1" x14ac:dyDescent="0.3">
      <c r="A63" s="280" t="s">
        <v>16</v>
      </c>
      <c r="B63" s="290">
        <f>B54-B55</f>
        <v>1187</v>
      </c>
      <c r="C63" s="293">
        <f>C54-C55</f>
        <v>1251</v>
      </c>
      <c r="D63" s="288">
        <f>D54-D55</f>
        <v>2.4128075925249126E-2</v>
      </c>
      <c r="E63" s="290">
        <f>E54-E55</f>
        <v>1207</v>
      </c>
      <c r="F63" s="293">
        <f>F54-F55</f>
        <v>1270</v>
      </c>
      <c r="G63" s="301">
        <f>G54-G55</f>
        <v>-4.7113316206568445E-3</v>
      </c>
      <c r="H63" s="290">
        <f>H54-H55</f>
        <v>1049</v>
      </c>
      <c r="I63" s="293">
        <f>I54-I55</f>
        <v>1098</v>
      </c>
      <c r="J63" s="286">
        <f>J54-J55</f>
        <v>1.4493402323957572E-2</v>
      </c>
      <c r="K63" s="290">
        <f>K54-K55</f>
        <v>1011</v>
      </c>
      <c r="L63" s="293">
        <f>L54-L55</f>
        <v>1075</v>
      </c>
      <c r="M63" s="299">
        <f>M54-M55</f>
        <v>-1.7656889997315517E-2</v>
      </c>
      <c r="N63" s="290">
        <f>N54-N55</f>
        <v>837</v>
      </c>
      <c r="O63" s="293">
        <f>O54-O55</f>
        <v>874</v>
      </c>
      <c r="P63" s="286">
        <f>P54-P55</f>
        <v>4.4144182243649355E-2</v>
      </c>
    </row>
    <row r="64" spans="1:16" ht="4.5" customHeight="1" thickBot="1" x14ac:dyDescent="0.3">
      <c r="A64" s="2"/>
      <c r="B64" s="1"/>
      <c r="C64" s="1"/>
      <c r="D64" s="3"/>
      <c r="E64" s="4"/>
      <c r="F64" s="4"/>
      <c r="G64" s="5"/>
      <c r="H64" s="1"/>
      <c r="I64" s="1"/>
      <c r="J64" s="3"/>
      <c r="K64" s="4"/>
      <c r="L64" s="4"/>
      <c r="M64" s="5"/>
      <c r="N64" s="6"/>
      <c r="O64" s="6"/>
      <c r="P64" s="7"/>
    </row>
    <row r="65" spans="1:16" x14ac:dyDescent="0.25">
      <c r="A65" s="199" t="s">
        <v>45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1"/>
    </row>
    <row r="66" spans="1:16" ht="15.75" thickBot="1" x14ac:dyDescent="0.3">
      <c r="A66" s="202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4"/>
    </row>
    <row r="67" spans="1:16" x14ac:dyDescent="0.25">
      <c r="A67" s="170" t="s">
        <v>0</v>
      </c>
      <c r="B67" s="172" t="s">
        <v>14</v>
      </c>
      <c r="C67" s="173"/>
      <c r="D67" s="174"/>
      <c r="E67" s="172" t="s">
        <v>1</v>
      </c>
      <c r="F67" s="173"/>
      <c r="G67" s="174"/>
      <c r="H67" s="172" t="s">
        <v>2</v>
      </c>
      <c r="I67" s="173"/>
      <c r="J67" s="174"/>
      <c r="K67" s="172" t="s">
        <v>3</v>
      </c>
      <c r="L67" s="173"/>
      <c r="M67" s="174"/>
      <c r="N67" s="205" t="s">
        <v>24</v>
      </c>
      <c r="O67" s="205"/>
      <c r="P67" s="206"/>
    </row>
    <row r="68" spans="1:16" ht="39.75" thickBot="1" x14ac:dyDescent="0.3">
      <c r="A68" s="171"/>
      <c r="B68" s="43" t="s">
        <v>25</v>
      </c>
      <c r="C68" s="44" t="s">
        <v>26</v>
      </c>
      <c r="D68" s="45" t="s">
        <v>29</v>
      </c>
      <c r="E68" s="43" t="s">
        <v>25</v>
      </c>
      <c r="F68" s="44" t="s">
        <v>26</v>
      </c>
      <c r="G68" s="45" t="s">
        <v>29</v>
      </c>
      <c r="H68" s="43" t="s">
        <v>25</v>
      </c>
      <c r="I68" s="44" t="s">
        <v>26</v>
      </c>
      <c r="J68" s="45" t="s">
        <v>29</v>
      </c>
      <c r="K68" s="43" t="s">
        <v>25</v>
      </c>
      <c r="L68" s="44" t="s">
        <v>26</v>
      </c>
      <c r="M68" s="45" t="s">
        <v>29</v>
      </c>
      <c r="N68" s="43" t="s">
        <v>25</v>
      </c>
      <c r="O68" s="44" t="s">
        <v>26</v>
      </c>
      <c r="P68" s="45" t="s">
        <v>29</v>
      </c>
    </row>
    <row r="69" spans="1:16" x14ac:dyDescent="0.25">
      <c r="A69" s="8" t="s">
        <v>4</v>
      </c>
      <c r="B69" s="51">
        <v>2095</v>
      </c>
      <c r="C69" s="52">
        <v>3308</v>
      </c>
      <c r="D69" s="46">
        <f>B69/C69</f>
        <v>0.63331318016928662</v>
      </c>
      <c r="E69" s="51">
        <v>2227</v>
      </c>
      <c r="F69" s="52">
        <v>3196</v>
      </c>
      <c r="G69" s="46">
        <f>E69/F69</f>
        <v>0.69680851063829785</v>
      </c>
      <c r="H69" s="51">
        <v>2276</v>
      </c>
      <c r="I69" s="52">
        <v>3199</v>
      </c>
      <c r="J69" s="46">
        <f>H69/I69</f>
        <v>0.71147233510472019</v>
      </c>
      <c r="K69" s="51">
        <v>2242</v>
      </c>
      <c r="L69" s="52">
        <v>3167</v>
      </c>
      <c r="M69" s="46">
        <f>K69/L69</f>
        <v>0.70792548152826018</v>
      </c>
      <c r="N69" s="51">
        <v>2105</v>
      </c>
      <c r="O69" s="52">
        <v>3089</v>
      </c>
      <c r="P69" s="46">
        <f>N69/O69</f>
        <v>0.68145030754289415</v>
      </c>
    </row>
    <row r="70" spans="1:16" x14ac:dyDescent="0.25">
      <c r="A70" s="8" t="s">
        <v>5</v>
      </c>
      <c r="B70" s="53">
        <v>502</v>
      </c>
      <c r="C70" s="26">
        <v>1128</v>
      </c>
      <c r="D70" s="9">
        <f t="shared" ref="D70:D71" si="27">B70/C70</f>
        <v>0.44503546099290781</v>
      </c>
      <c r="E70" s="53">
        <v>658</v>
      </c>
      <c r="F70" s="26">
        <v>1208</v>
      </c>
      <c r="G70" s="9">
        <f t="shared" ref="G70:G71" si="28">E70/F70</f>
        <v>0.54470198675496684</v>
      </c>
      <c r="H70" s="53">
        <v>777</v>
      </c>
      <c r="I70" s="26">
        <v>1340</v>
      </c>
      <c r="J70" s="9">
        <f t="shared" ref="J70:J71" si="29">H70/I70</f>
        <v>0.57985074626865674</v>
      </c>
      <c r="K70" s="53">
        <v>816</v>
      </c>
      <c r="L70" s="26">
        <v>1353</v>
      </c>
      <c r="M70" s="9">
        <f t="shared" ref="M70:M71" si="30">K70/L70</f>
        <v>0.60310421286031046</v>
      </c>
      <c r="N70" s="53">
        <v>824</v>
      </c>
      <c r="O70" s="26">
        <v>1338</v>
      </c>
      <c r="P70" s="9">
        <f t="shared" ref="P70:P74" si="31">N70/O70</f>
        <v>0.61584454409566514</v>
      </c>
    </row>
    <row r="71" spans="1:16" ht="15.75" thickBot="1" x14ac:dyDescent="0.3">
      <c r="A71" s="8" t="s">
        <v>6</v>
      </c>
      <c r="B71" s="66">
        <v>300</v>
      </c>
      <c r="C71" s="30">
        <v>875</v>
      </c>
      <c r="D71" s="28">
        <f t="shared" si="27"/>
        <v>0.34285714285714286</v>
      </c>
      <c r="E71" s="66">
        <v>355</v>
      </c>
      <c r="F71" s="30">
        <v>892</v>
      </c>
      <c r="G71" s="28">
        <f t="shared" si="28"/>
        <v>0.39798206278026904</v>
      </c>
      <c r="H71" s="66">
        <v>417</v>
      </c>
      <c r="I71" s="30">
        <v>855</v>
      </c>
      <c r="J71" s="28">
        <f t="shared" si="29"/>
        <v>0.48771929824561405</v>
      </c>
      <c r="K71" s="66">
        <v>410</v>
      </c>
      <c r="L71" s="30">
        <v>825</v>
      </c>
      <c r="M71" s="28">
        <f t="shared" si="30"/>
        <v>0.49696969696969695</v>
      </c>
      <c r="N71" s="53">
        <v>421</v>
      </c>
      <c r="O71" s="26">
        <v>856</v>
      </c>
      <c r="P71" s="9">
        <f t="shared" si="31"/>
        <v>0.49182242990654207</v>
      </c>
    </row>
    <row r="72" spans="1:16" ht="15" customHeight="1" x14ac:dyDescent="0.25">
      <c r="A72" s="8" t="s">
        <v>7</v>
      </c>
      <c r="B72" s="181" t="s">
        <v>27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3"/>
      <c r="N72" s="53">
        <v>124</v>
      </c>
      <c r="O72" s="26">
        <v>208</v>
      </c>
      <c r="P72" s="9">
        <f t="shared" si="31"/>
        <v>0.59615384615384615</v>
      </c>
    </row>
    <row r="73" spans="1:16" x14ac:dyDescent="0.25">
      <c r="A73" s="8" t="s">
        <v>8</v>
      </c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6"/>
      <c r="N73" s="53">
        <v>84</v>
      </c>
      <c r="O73" s="26">
        <v>92</v>
      </c>
      <c r="P73" s="9">
        <f t="shared" si="31"/>
        <v>0.91304347826086951</v>
      </c>
    </row>
    <row r="74" spans="1:16" x14ac:dyDescent="0.25">
      <c r="A74" s="8" t="s">
        <v>9</v>
      </c>
      <c r="B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6"/>
      <c r="N74" s="47">
        <v>14</v>
      </c>
      <c r="O74" s="27">
        <v>20</v>
      </c>
      <c r="P74" s="9">
        <f t="shared" si="31"/>
        <v>0.7</v>
      </c>
    </row>
    <row r="75" spans="1:16" ht="15.75" thickBot="1" x14ac:dyDescent="0.3">
      <c r="A75" s="8" t="s">
        <v>10</v>
      </c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9"/>
      <c r="N75" s="48" t="s">
        <v>20</v>
      </c>
      <c r="O75" s="49" t="s">
        <v>20</v>
      </c>
      <c r="P75" s="9" t="s">
        <v>20</v>
      </c>
    </row>
    <row r="76" spans="1:16" ht="15.75" thickBot="1" x14ac:dyDescent="0.3">
      <c r="A76" s="12" t="s">
        <v>13</v>
      </c>
      <c r="B76" s="69">
        <v>473203</v>
      </c>
      <c r="C76" s="70">
        <v>861477</v>
      </c>
      <c r="D76" s="37">
        <f>B76/C76</f>
        <v>0.54929266828946099</v>
      </c>
      <c r="E76" s="38">
        <v>552567</v>
      </c>
      <c r="F76" s="39">
        <v>873310</v>
      </c>
      <c r="G76" s="40">
        <f>E76/F76</f>
        <v>0.6327272102689766</v>
      </c>
      <c r="H76" s="41">
        <v>564841</v>
      </c>
      <c r="I76" s="42">
        <v>875503</v>
      </c>
      <c r="J76" s="37">
        <f>H76/I76</f>
        <v>0.64516169561954673</v>
      </c>
      <c r="K76" s="38">
        <v>581846</v>
      </c>
      <c r="L76" s="39">
        <v>862235</v>
      </c>
      <c r="M76" s="40">
        <f>K76/L76</f>
        <v>0.67481139132603063</v>
      </c>
      <c r="N76" s="71" t="s">
        <v>28</v>
      </c>
      <c r="O76" s="70" t="s">
        <v>28</v>
      </c>
      <c r="P76" s="72" t="s">
        <v>28</v>
      </c>
    </row>
    <row r="77" spans="1:16" ht="15.75" thickBot="1" x14ac:dyDescent="0.3">
      <c r="A77" s="10" t="s">
        <v>11</v>
      </c>
      <c r="B77" s="31">
        <v>3057</v>
      </c>
      <c r="C77" s="32">
        <v>5613</v>
      </c>
      <c r="D77" s="11">
        <f>B77/C77</f>
        <v>0.54462854088722612</v>
      </c>
      <c r="E77" s="33">
        <v>3431</v>
      </c>
      <c r="F77" s="32">
        <v>5619</v>
      </c>
      <c r="G77" s="11">
        <f>E77/F77</f>
        <v>0.61060686954974197</v>
      </c>
      <c r="H77" s="33">
        <v>3675</v>
      </c>
      <c r="I77" s="32">
        <v>5716</v>
      </c>
      <c r="J77" s="11">
        <f>H77/I77</f>
        <v>0.6429321203638908</v>
      </c>
      <c r="K77" s="33">
        <v>3679</v>
      </c>
      <c r="L77" s="32">
        <v>5664</v>
      </c>
      <c r="M77" s="11">
        <f>K77/L77</f>
        <v>0.6495409604519774</v>
      </c>
      <c r="N77" s="33">
        <v>3572</v>
      </c>
      <c r="O77" s="32">
        <v>5608</v>
      </c>
      <c r="P77" s="11">
        <f>N77/O77</f>
        <v>0.63694721825962908</v>
      </c>
    </row>
    <row r="78" spans="1:16" ht="15" customHeight="1" x14ac:dyDescent="0.25">
      <c r="A78" s="279" t="s">
        <v>15</v>
      </c>
      <c r="B78" s="289">
        <f>B69-B71</f>
        <v>1795</v>
      </c>
      <c r="C78" s="292">
        <f>C69-C71</f>
        <v>2433</v>
      </c>
      <c r="D78" s="283">
        <f>D69-D71</f>
        <v>0.29045603731214376</v>
      </c>
      <c r="E78" s="289">
        <f>E69-E71</f>
        <v>1872</v>
      </c>
      <c r="F78" s="292">
        <f>F69-F71</f>
        <v>2304</v>
      </c>
      <c r="G78" s="283">
        <f>G69-G71</f>
        <v>0.29882644785802881</v>
      </c>
      <c r="H78" s="289">
        <f>H69-H71</f>
        <v>1859</v>
      </c>
      <c r="I78" s="292">
        <f>I69-I71</f>
        <v>2344</v>
      </c>
      <c r="J78" s="283">
        <f>J69-J71</f>
        <v>0.22375303685910614</v>
      </c>
      <c r="K78" s="289">
        <f>K69-K71</f>
        <v>1832</v>
      </c>
      <c r="L78" s="292">
        <f>L69-L71</f>
        <v>2342</v>
      </c>
      <c r="M78" s="283">
        <f>M69-M71</f>
        <v>0.21095578455856323</v>
      </c>
      <c r="N78" s="289">
        <f>N69-N71</f>
        <v>1684</v>
      </c>
      <c r="O78" s="292">
        <f>O69-O71</f>
        <v>2233</v>
      </c>
      <c r="P78" s="283">
        <f>P69-P71</f>
        <v>0.18962787763635208</v>
      </c>
    </row>
    <row r="79" spans="1:16" ht="15.75" thickBot="1" x14ac:dyDescent="0.3">
      <c r="A79" s="280" t="s">
        <v>16</v>
      </c>
      <c r="B79" s="290">
        <f>B69-B70</f>
        <v>1593</v>
      </c>
      <c r="C79" s="293">
        <f>C69-C70</f>
        <v>2180</v>
      </c>
      <c r="D79" s="286">
        <f>D69-D70</f>
        <v>0.18827771917637881</v>
      </c>
      <c r="E79" s="290">
        <f>E69-E70</f>
        <v>1569</v>
      </c>
      <c r="F79" s="293">
        <f>F69-F70</f>
        <v>1988</v>
      </c>
      <c r="G79" s="286">
        <f>G69-G70</f>
        <v>0.15210652388333101</v>
      </c>
      <c r="H79" s="290">
        <f>H69-H70</f>
        <v>1499</v>
      </c>
      <c r="I79" s="293">
        <f>I69-I70</f>
        <v>1859</v>
      </c>
      <c r="J79" s="286">
        <f>J69-J70</f>
        <v>0.13162158883606345</v>
      </c>
      <c r="K79" s="290">
        <f>K69-K70</f>
        <v>1426</v>
      </c>
      <c r="L79" s="293">
        <f>L69-L70</f>
        <v>1814</v>
      </c>
      <c r="M79" s="286">
        <f>M69-M70</f>
        <v>0.10482126866794972</v>
      </c>
      <c r="N79" s="290">
        <f>N69-N70</f>
        <v>1281</v>
      </c>
      <c r="O79" s="293">
        <f>O69-O70</f>
        <v>1751</v>
      </c>
      <c r="P79" s="286">
        <f>P69-P70</f>
        <v>6.5605763447229015E-2</v>
      </c>
    </row>
    <row r="80" spans="1:16" ht="4.5" customHeight="1" thickBot="1" x14ac:dyDescent="0.3"/>
    <row r="81" spans="1:16" ht="15" customHeight="1" x14ac:dyDescent="0.25">
      <c r="A81" s="164" t="s">
        <v>46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6"/>
    </row>
    <row r="82" spans="1:16" ht="9" customHeight="1" thickBot="1" x14ac:dyDescent="0.3">
      <c r="A82" s="167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294"/>
      <c r="O82" s="294"/>
      <c r="P82" s="295"/>
    </row>
    <row r="83" spans="1:16" x14ac:dyDescent="0.25">
      <c r="A83" s="170" t="s">
        <v>0</v>
      </c>
      <c r="B83" s="172" t="s">
        <v>14</v>
      </c>
      <c r="C83" s="173"/>
      <c r="D83" s="173"/>
      <c r="E83" s="172" t="s">
        <v>1</v>
      </c>
      <c r="F83" s="173"/>
      <c r="G83" s="174"/>
      <c r="H83" s="172" t="s">
        <v>2</v>
      </c>
      <c r="I83" s="173"/>
      <c r="J83" s="174"/>
      <c r="K83" s="172" t="s">
        <v>3</v>
      </c>
      <c r="L83" s="173"/>
      <c r="M83" s="173"/>
      <c r="N83" s="296" t="s">
        <v>24</v>
      </c>
      <c r="O83" s="297"/>
      <c r="P83" s="298"/>
    </row>
    <row r="84" spans="1:16" ht="39.75" thickBot="1" x14ac:dyDescent="0.3">
      <c r="A84" s="171"/>
      <c r="B84" s="59" t="s">
        <v>36</v>
      </c>
      <c r="C84" s="55" t="s">
        <v>56</v>
      </c>
      <c r="D84" s="80" t="s">
        <v>39</v>
      </c>
      <c r="E84" s="59" t="s">
        <v>36</v>
      </c>
      <c r="F84" s="55" t="s">
        <v>56</v>
      </c>
      <c r="G84" s="80" t="s">
        <v>39</v>
      </c>
      <c r="H84" s="59" t="s">
        <v>36</v>
      </c>
      <c r="I84" s="55" t="s">
        <v>56</v>
      </c>
      <c r="J84" s="80" t="s">
        <v>39</v>
      </c>
      <c r="K84" s="59" t="s">
        <v>36</v>
      </c>
      <c r="L84" s="55" t="s">
        <v>56</v>
      </c>
      <c r="M84" s="80" t="s">
        <v>39</v>
      </c>
      <c r="N84" s="131" t="s">
        <v>36</v>
      </c>
      <c r="O84" s="132" t="s">
        <v>56</v>
      </c>
      <c r="P84" s="133" t="s">
        <v>39</v>
      </c>
    </row>
    <row r="85" spans="1:16" x14ac:dyDescent="0.25">
      <c r="A85" s="8" t="s">
        <v>4</v>
      </c>
      <c r="B85" s="61">
        <v>14118</v>
      </c>
      <c r="C85" s="62">
        <v>14788</v>
      </c>
      <c r="D85" s="54">
        <f>B85/C85</f>
        <v>0.95469299431971866</v>
      </c>
      <c r="E85" s="51">
        <v>14341</v>
      </c>
      <c r="F85" s="52">
        <v>15152</v>
      </c>
      <c r="G85" s="46">
        <f>E85/F85</f>
        <v>0.94647571277719111</v>
      </c>
      <c r="H85" s="51">
        <v>14918</v>
      </c>
      <c r="I85" s="52">
        <v>15839</v>
      </c>
      <c r="J85" s="46">
        <f>H85/I85</f>
        <v>0.9418523896710651</v>
      </c>
      <c r="K85" s="51">
        <v>14128</v>
      </c>
      <c r="L85" s="52">
        <v>15125</v>
      </c>
      <c r="M85" s="54">
        <f>K85/L85</f>
        <v>0.9340826446280992</v>
      </c>
      <c r="N85" s="51">
        <v>13985</v>
      </c>
      <c r="O85" s="52">
        <v>14754</v>
      </c>
      <c r="P85" s="46">
        <f>N85/O85</f>
        <v>0.94787854141249828</v>
      </c>
    </row>
    <row r="86" spans="1:16" x14ac:dyDescent="0.25">
      <c r="A86" s="8" t="s">
        <v>5</v>
      </c>
      <c r="B86" s="63">
        <v>2937</v>
      </c>
      <c r="C86" s="64">
        <v>3122</v>
      </c>
      <c r="D86" s="34">
        <f t="shared" ref="D86:D87" si="32">B86/C86</f>
        <v>0.9407431133888533</v>
      </c>
      <c r="E86" s="53">
        <v>3552</v>
      </c>
      <c r="F86" s="26">
        <v>3825</v>
      </c>
      <c r="G86" s="9">
        <f t="shared" ref="G86:G87" si="33">E86/F86</f>
        <v>0.92862745098039212</v>
      </c>
      <c r="H86" s="53">
        <v>4271</v>
      </c>
      <c r="I86" s="26">
        <v>4627</v>
      </c>
      <c r="J86" s="9">
        <f t="shared" ref="J86:J87" si="34">H86/I86</f>
        <v>0.92306029824940561</v>
      </c>
      <c r="K86" s="53">
        <v>4637</v>
      </c>
      <c r="L86" s="26">
        <v>5109</v>
      </c>
      <c r="M86" s="34">
        <f t="shared" ref="M86:M87" si="35">K86/L86</f>
        <v>0.9076140144842435</v>
      </c>
      <c r="N86" s="53">
        <v>4976</v>
      </c>
      <c r="O86" s="26">
        <v>5425</v>
      </c>
      <c r="P86" s="9">
        <f t="shared" ref="P86:P90" si="36">N86/O86</f>
        <v>0.91723502304147464</v>
      </c>
    </row>
    <row r="87" spans="1:16" x14ac:dyDescent="0.25">
      <c r="A87" s="8" t="s">
        <v>6</v>
      </c>
      <c r="B87" s="63">
        <v>1436</v>
      </c>
      <c r="C87" s="64">
        <v>1605</v>
      </c>
      <c r="D87" s="34">
        <f t="shared" si="32"/>
        <v>0.89470404984423679</v>
      </c>
      <c r="E87" s="53">
        <v>1687</v>
      </c>
      <c r="F87" s="26">
        <v>1899</v>
      </c>
      <c r="G87" s="9">
        <f t="shared" si="33"/>
        <v>0.8883622959452343</v>
      </c>
      <c r="H87" s="53">
        <v>2061</v>
      </c>
      <c r="I87" s="26">
        <v>2344</v>
      </c>
      <c r="J87" s="9">
        <f t="shared" si="34"/>
        <v>0.87926621160409557</v>
      </c>
      <c r="K87" s="53">
        <v>2048</v>
      </c>
      <c r="L87" s="26">
        <v>2319</v>
      </c>
      <c r="M87" s="34">
        <f t="shared" si="35"/>
        <v>0.88313928417421306</v>
      </c>
      <c r="N87" s="53">
        <v>2198</v>
      </c>
      <c r="O87" s="26">
        <v>2396</v>
      </c>
      <c r="P87" s="9">
        <f t="shared" si="36"/>
        <v>0.91736227045075125</v>
      </c>
    </row>
    <row r="88" spans="1:16" ht="15" customHeight="1" x14ac:dyDescent="0.25">
      <c r="A88" s="8" t="s">
        <v>7</v>
      </c>
      <c r="B88" s="63">
        <v>449</v>
      </c>
      <c r="C88" s="64">
        <v>486</v>
      </c>
      <c r="D88" s="34">
        <f>B88/C88</f>
        <v>0.9238683127572016</v>
      </c>
      <c r="E88" s="53">
        <v>488</v>
      </c>
      <c r="F88" s="26">
        <v>532</v>
      </c>
      <c r="G88" s="9">
        <f>E88/F88</f>
        <v>0.91729323308270672</v>
      </c>
      <c r="H88" s="53">
        <v>547</v>
      </c>
      <c r="I88" s="26">
        <v>612</v>
      </c>
      <c r="J88" s="9">
        <f>H88/I88</f>
        <v>0.89379084967320266</v>
      </c>
      <c r="K88" s="53">
        <v>604</v>
      </c>
      <c r="L88" s="26">
        <v>641</v>
      </c>
      <c r="M88" s="34">
        <f>K88/L88</f>
        <v>0.94227769110764426</v>
      </c>
      <c r="N88" s="53">
        <v>747</v>
      </c>
      <c r="O88" s="26">
        <v>805</v>
      </c>
      <c r="P88" s="9">
        <f t="shared" si="36"/>
        <v>0.92795031055900623</v>
      </c>
    </row>
    <row r="89" spans="1:16" ht="15" customHeight="1" x14ac:dyDescent="0.25">
      <c r="A89" s="8" t="s">
        <v>8</v>
      </c>
      <c r="B89" s="63">
        <v>522</v>
      </c>
      <c r="C89" s="64">
        <v>532</v>
      </c>
      <c r="D89" s="34">
        <f t="shared" ref="D89:D90" si="37">B89/C89</f>
        <v>0.98120300751879697</v>
      </c>
      <c r="E89" s="53">
        <v>528</v>
      </c>
      <c r="F89" s="26">
        <v>541</v>
      </c>
      <c r="G89" s="9">
        <f t="shared" ref="G89:G90" si="38">E89/F89</f>
        <v>0.97597042513863219</v>
      </c>
      <c r="H89" s="53">
        <v>634</v>
      </c>
      <c r="I89" s="26">
        <v>650</v>
      </c>
      <c r="J89" s="9">
        <f t="shared" ref="J89:J90" si="39">H89/I89</f>
        <v>0.97538461538461541</v>
      </c>
      <c r="K89" s="53">
        <v>743</v>
      </c>
      <c r="L89" s="26">
        <v>770</v>
      </c>
      <c r="M89" s="34">
        <f t="shared" ref="M89:M90" si="40">K89/L89</f>
        <v>0.96493506493506498</v>
      </c>
      <c r="N89" s="53">
        <v>705</v>
      </c>
      <c r="O89" s="26">
        <v>725</v>
      </c>
      <c r="P89" s="9">
        <f t="shared" si="36"/>
        <v>0.97241379310344822</v>
      </c>
    </row>
    <row r="90" spans="1:16" ht="15" customHeight="1" x14ac:dyDescent="0.25">
      <c r="A90" s="8" t="s">
        <v>9</v>
      </c>
      <c r="B90" s="63">
        <v>56</v>
      </c>
      <c r="C90" s="64">
        <v>58</v>
      </c>
      <c r="D90" s="34">
        <f t="shared" si="37"/>
        <v>0.96551724137931039</v>
      </c>
      <c r="E90" s="53">
        <v>65</v>
      </c>
      <c r="F90" s="26">
        <v>81</v>
      </c>
      <c r="G90" s="9">
        <f t="shared" si="38"/>
        <v>0.80246913580246915</v>
      </c>
      <c r="H90" s="53">
        <v>80</v>
      </c>
      <c r="I90" s="26">
        <v>94</v>
      </c>
      <c r="J90" s="9">
        <f t="shared" si="39"/>
        <v>0.85106382978723405</v>
      </c>
      <c r="K90" s="53">
        <v>91</v>
      </c>
      <c r="L90" s="26">
        <v>101</v>
      </c>
      <c r="M90" s="34">
        <f t="shared" si="40"/>
        <v>0.90099009900990101</v>
      </c>
      <c r="N90" s="47">
        <v>95</v>
      </c>
      <c r="O90" s="27">
        <v>106</v>
      </c>
      <c r="P90" s="9">
        <f t="shared" si="36"/>
        <v>0.89622641509433965</v>
      </c>
    </row>
    <row r="91" spans="1:16" ht="15.75" customHeight="1" thickBot="1" x14ac:dyDescent="0.3">
      <c r="A91" s="8" t="s">
        <v>10</v>
      </c>
      <c r="B91" s="82" t="s">
        <v>20</v>
      </c>
      <c r="C91" s="79" t="s">
        <v>20</v>
      </c>
      <c r="D91" s="25" t="s">
        <v>20</v>
      </c>
      <c r="E91" s="82" t="s">
        <v>20</v>
      </c>
      <c r="F91" s="79" t="s">
        <v>20</v>
      </c>
      <c r="G91" s="25" t="s">
        <v>20</v>
      </c>
      <c r="H91" s="82" t="s">
        <v>20</v>
      </c>
      <c r="I91" s="79" t="s">
        <v>20</v>
      </c>
      <c r="J91" s="25" t="s">
        <v>20</v>
      </c>
      <c r="K91" s="82" t="s">
        <v>20</v>
      </c>
      <c r="L91" s="79" t="s">
        <v>20</v>
      </c>
      <c r="M91" s="35" t="s">
        <v>20</v>
      </c>
      <c r="N91" s="48" t="s">
        <v>20</v>
      </c>
      <c r="O91" s="49" t="s">
        <v>20</v>
      </c>
      <c r="P91" s="25" t="s">
        <v>20</v>
      </c>
    </row>
    <row r="92" spans="1:16" ht="15.75" thickBot="1" x14ac:dyDescent="0.3">
      <c r="A92" s="10" t="s">
        <v>11</v>
      </c>
      <c r="B92" s="31">
        <v>19518</v>
      </c>
      <c r="C92" s="32">
        <v>20591</v>
      </c>
      <c r="D92" s="81">
        <f>B92/C92</f>
        <v>0.94788985479092802</v>
      </c>
      <c r="E92" s="33">
        <v>20661</v>
      </c>
      <c r="F92" s="32">
        <v>22030</v>
      </c>
      <c r="G92" s="11">
        <f>E92/F92</f>
        <v>0.93785746709033135</v>
      </c>
      <c r="H92" s="33">
        <v>22511</v>
      </c>
      <c r="I92" s="32">
        <v>24166</v>
      </c>
      <c r="J92" s="11">
        <f>H92/I92</f>
        <v>0.93151535214764547</v>
      </c>
      <c r="K92" s="33">
        <v>22251</v>
      </c>
      <c r="L92" s="32">
        <v>24065</v>
      </c>
      <c r="M92" s="11">
        <f>K92/L92</f>
        <v>0.92462081861624767</v>
      </c>
      <c r="N92" s="33">
        <v>22706</v>
      </c>
      <c r="O92" s="32">
        <v>24211</v>
      </c>
      <c r="P92" s="11">
        <f>N92/O92</f>
        <v>0.93783817273140313</v>
      </c>
    </row>
    <row r="93" spans="1:16" ht="15" customHeight="1" x14ac:dyDescent="0.25">
      <c r="A93" s="279" t="s">
        <v>15</v>
      </c>
      <c r="B93" s="289">
        <f>B85-B87</f>
        <v>12682</v>
      </c>
      <c r="C93" s="292">
        <f>C85-C87</f>
        <v>13183</v>
      </c>
      <c r="D93" s="287">
        <f>D85-D87</f>
        <v>5.9988944475481865E-2</v>
      </c>
      <c r="E93" s="289">
        <f>E85-E87</f>
        <v>12654</v>
      </c>
      <c r="F93" s="292">
        <f>F85-F87</f>
        <v>13253</v>
      </c>
      <c r="G93" s="283">
        <f>G85-G87</f>
        <v>5.811341683195681E-2</v>
      </c>
      <c r="H93" s="289">
        <f>H85-H87</f>
        <v>12857</v>
      </c>
      <c r="I93" s="292">
        <f>I85-I87</f>
        <v>13495</v>
      </c>
      <c r="J93" s="283">
        <f>J85-J87</f>
        <v>6.2586178066969533E-2</v>
      </c>
      <c r="K93" s="289">
        <f>K85-K87</f>
        <v>12080</v>
      </c>
      <c r="L93" s="292">
        <f>L85-L87</f>
        <v>12806</v>
      </c>
      <c r="M93" s="283">
        <f>M85-M87</f>
        <v>5.0943360453886144E-2</v>
      </c>
      <c r="N93" s="289">
        <f>N85-N87</f>
        <v>11787</v>
      </c>
      <c r="O93" s="292">
        <f>O85-O87</f>
        <v>12358</v>
      </c>
      <c r="P93" s="283">
        <f>P85-P87</f>
        <v>3.0516270961747027E-2</v>
      </c>
    </row>
    <row r="94" spans="1:16" ht="15.75" customHeight="1" thickBot="1" x14ac:dyDescent="0.3">
      <c r="A94" s="280" t="s">
        <v>16</v>
      </c>
      <c r="B94" s="290">
        <f>B85-B86</f>
        <v>11181</v>
      </c>
      <c r="C94" s="293">
        <f>C85-C86</f>
        <v>11666</v>
      </c>
      <c r="D94" s="288">
        <f>D85-D86</f>
        <v>1.3949880930865355E-2</v>
      </c>
      <c r="E94" s="290">
        <f>E85-E86</f>
        <v>10789</v>
      </c>
      <c r="F94" s="293">
        <f>F85-F86</f>
        <v>11327</v>
      </c>
      <c r="G94" s="286">
        <f>G85-G86</f>
        <v>1.7848261796798992E-2</v>
      </c>
      <c r="H94" s="290">
        <f>H85-H86</f>
        <v>10647</v>
      </c>
      <c r="I94" s="293">
        <f>I85-I86</f>
        <v>11212</v>
      </c>
      <c r="J94" s="286">
        <f>J85-J86</f>
        <v>1.8792091421659496E-2</v>
      </c>
      <c r="K94" s="290">
        <f>K85-K86</f>
        <v>9491</v>
      </c>
      <c r="L94" s="293">
        <f>L85-L86</f>
        <v>10016</v>
      </c>
      <c r="M94" s="286">
        <f>M85-M86</f>
        <v>2.6468630143855698E-2</v>
      </c>
      <c r="N94" s="290">
        <f>N85-N86</f>
        <v>9009</v>
      </c>
      <c r="O94" s="293">
        <f>O85-O86</f>
        <v>9329</v>
      </c>
      <c r="P94" s="286">
        <f>P85-P86</f>
        <v>3.0643518371023637E-2</v>
      </c>
    </row>
    <row r="95" spans="1:16" ht="4.5" customHeight="1" thickBot="1" x14ac:dyDescent="0.3">
      <c r="A95" s="2"/>
      <c r="B95" s="1"/>
      <c r="C95" s="1"/>
      <c r="D95" s="3"/>
      <c r="E95" s="4"/>
      <c r="F95" s="4"/>
      <c r="G95" s="5"/>
      <c r="H95" s="1"/>
      <c r="I95" s="1"/>
      <c r="J95" s="3"/>
      <c r="K95" s="4"/>
      <c r="L95" s="4"/>
      <c r="M95" s="5"/>
      <c r="N95" s="6"/>
      <c r="O95" s="6"/>
      <c r="P95" s="7"/>
    </row>
    <row r="96" spans="1:16" ht="15" customHeight="1" x14ac:dyDescent="0.25">
      <c r="A96" s="222" t="s">
        <v>63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4"/>
      <c r="N96" s="83"/>
      <c r="O96" s="83"/>
      <c r="P96" s="83"/>
    </row>
    <row r="97" spans="1:16" ht="6.75" customHeight="1" thickBot="1" x14ac:dyDescent="0.3">
      <c r="A97" s="225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7"/>
      <c r="N97" s="83"/>
      <c r="O97" s="83"/>
      <c r="P97" s="83"/>
    </row>
    <row r="98" spans="1:16" ht="15" customHeight="1" x14ac:dyDescent="0.25">
      <c r="A98" s="234" t="s">
        <v>35</v>
      </c>
      <c r="B98" s="175" t="s">
        <v>62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7"/>
    </row>
    <row r="99" spans="1:16" ht="15.75" thickBot="1" x14ac:dyDescent="0.3">
      <c r="A99" s="235"/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80"/>
    </row>
    <row r="100" spans="1:16" ht="15" customHeight="1" thickBot="1" x14ac:dyDescent="0.3">
      <c r="A100" s="236"/>
      <c r="B100" s="237" t="s">
        <v>32</v>
      </c>
      <c r="C100" s="238"/>
      <c r="D100" s="238"/>
      <c r="E100" s="239"/>
      <c r="F100" s="237" t="s">
        <v>33</v>
      </c>
      <c r="G100" s="238"/>
      <c r="H100" s="238"/>
      <c r="I100" s="239"/>
      <c r="J100" s="237" t="s">
        <v>34</v>
      </c>
      <c r="K100" s="238"/>
      <c r="L100" s="238"/>
      <c r="M100" s="239"/>
    </row>
    <row r="101" spans="1:16" ht="45" customHeight="1" thickBot="1" x14ac:dyDescent="0.3">
      <c r="A101" s="89" t="s">
        <v>0</v>
      </c>
      <c r="B101" s="106" t="s">
        <v>25</v>
      </c>
      <c r="C101" s="107" t="s">
        <v>26</v>
      </c>
      <c r="D101" s="240" t="s">
        <v>29</v>
      </c>
      <c r="E101" s="241"/>
      <c r="F101" s="106" t="s">
        <v>25</v>
      </c>
      <c r="G101" s="107" t="s">
        <v>26</v>
      </c>
      <c r="H101" s="240" t="s">
        <v>29</v>
      </c>
      <c r="I101" s="241"/>
      <c r="J101" s="106" t="s">
        <v>25</v>
      </c>
      <c r="K101" s="107" t="s">
        <v>26</v>
      </c>
      <c r="L101" s="240" t="s">
        <v>29</v>
      </c>
      <c r="M101" s="241"/>
    </row>
    <row r="102" spans="1:16" x14ac:dyDescent="0.25">
      <c r="A102" s="118" t="s">
        <v>4</v>
      </c>
      <c r="B102" s="111">
        <v>797</v>
      </c>
      <c r="C102" s="113">
        <v>3061</v>
      </c>
      <c r="D102" s="156">
        <f>B102/C102</f>
        <v>0.26037242731133614</v>
      </c>
      <c r="E102" s="157"/>
      <c r="F102" s="111">
        <v>378</v>
      </c>
      <c r="G102" s="113">
        <f t="shared" ref="G102:G107" si="41">C102</f>
        <v>3061</v>
      </c>
      <c r="H102" s="156">
        <f>F102/G102</f>
        <v>0.1234890558640967</v>
      </c>
      <c r="I102" s="157"/>
      <c r="J102" s="128">
        <v>2133</v>
      </c>
      <c r="K102" s="119">
        <f t="shared" ref="K102:K107" si="42">C102</f>
        <v>3061</v>
      </c>
      <c r="L102" s="158">
        <f>J102/K102</f>
        <v>0.69683110094740286</v>
      </c>
      <c r="M102" s="159"/>
    </row>
    <row r="103" spans="1:16" x14ac:dyDescent="0.25">
      <c r="A103" s="73" t="s">
        <v>5</v>
      </c>
      <c r="B103" s="14">
        <v>249</v>
      </c>
      <c r="C103" s="15">
        <v>1350</v>
      </c>
      <c r="D103" s="160">
        <f t="shared" ref="D103:D106" si="43">B103/C103</f>
        <v>0.18444444444444444</v>
      </c>
      <c r="E103" s="161"/>
      <c r="F103" s="14">
        <v>77</v>
      </c>
      <c r="G103" s="15">
        <f t="shared" si="41"/>
        <v>1350</v>
      </c>
      <c r="H103" s="160">
        <f t="shared" ref="H103:H106" si="44">F103/G103</f>
        <v>5.7037037037037039E-2</v>
      </c>
      <c r="I103" s="161"/>
      <c r="J103" s="95">
        <v>868</v>
      </c>
      <c r="K103" s="15">
        <f t="shared" si="42"/>
        <v>1350</v>
      </c>
      <c r="L103" s="162">
        <f t="shared" ref="L103:L106" si="45">J103/K103</f>
        <v>0.64296296296296296</v>
      </c>
      <c r="M103" s="163"/>
    </row>
    <row r="104" spans="1:16" x14ac:dyDescent="0.25">
      <c r="A104" s="73" t="s">
        <v>6</v>
      </c>
      <c r="B104" s="14">
        <v>88</v>
      </c>
      <c r="C104" s="15">
        <v>857</v>
      </c>
      <c r="D104" s="160">
        <f t="shared" si="43"/>
        <v>0.10268378063010501</v>
      </c>
      <c r="E104" s="161"/>
      <c r="F104" s="14">
        <v>35</v>
      </c>
      <c r="G104" s="15">
        <f t="shared" si="41"/>
        <v>857</v>
      </c>
      <c r="H104" s="160">
        <f t="shared" si="44"/>
        <v>4.0840140023337225E-2</v>
      </c>
      <c r="I104" s="161"/>
      <c r="J104" s="95">
        <v>399</v>
      </c>
      <c r="K104" s="15">
        <f t="shared" si="42"/>
        <v>857</v>
      </c>
      <c r="L104" s="162">
        <f t="shared" si="45"/>
        <v>0.46557759626604434</v>
      </c>
      <c r="M104" s="163"/>
    </row>
    <row r="105" spans="1:16" x14ac:dyDescent="0.25">
      <c r="A105" s="73" t="s">
        <v>7</v>
      </c>
      <c r="B105" s="14">
        <v>49</v>
      </c>
      <c r="C105" s="15">
        <v>230</v>
      </c>
      <c r="D105" s="160">
        <f t="shared" si="43"/>
        <v>0.21304347826086956</v>
      </c>
      <c r="E105" s="161"/>
      <c r="F105" s="14">
        <v>20</v>
      </c>
      <c r="G105" s="15">
        <f t="shared" si="41"/>
        <v>230</v>
      </c>
      <c r="H105" s="160">
        <f t="shared" si="44"/>
        <v>8.6956521739130432E-2</v>
      </c>
      <c r="I105" s="161"/>
      <c r="J105" s="95">
        <v>138</v>
      </c>
      <c r="K105" s="15">
        <f t="shared" si="42"/>
        <v>230</v>
      </c>
      <c r="L105" s="162">
        <f t="shared" si="45"/>
        <v>0.6</v>
      </c>
      <c r="M105" s="163"/>
    </row>
    <row r="106" spans="1:16" x14ac:dyDescent="0.25">
      <c r="A106" s="73" t="s">
        <v>8</v>
      </c>
      <c r="B106" s="14">
        <v>44</v>
      </c>
      <c r="C106" s="15">
        <v>116</v>
      </c>
      <c r="D106" s="160">
        <f t="shared" si="43"/>
        <v>0.37931034482758619</v>
      </c>
      <c r="E106" s="161"/>
      <c r="F106" s="14">
        <v>26</v>
      </c>
      <c r="G106" s="15">
        <f t="shared" si="41"/>
        <v>116</v>
      </c>
      <c r="H106" s="160">
        <f t="shared" si="44"/>
        <v>0.22413793103448276</v>
      </c>
      <c r="I106" s="161"/>
      <c r="J106" s="95">
        <v>89</v>
      </c>
      <c r="K106" s="15">
        <f t="shared" si="42"/>
        <v>116</v>
      </c>
      <c r="L106" s="162">
        <f t="shared" si="45"/>
        <v>0.76724137931034486</v>
      </c>
      <c r="M106" s="163"/>
    </row>
    <row r="107" spans="1:16" x14ac:dyDescent="0.25">
      <c r="A107" s="73" t="s">
        <v>9</v>
      </c>
      <c r="B107" s="14" t="s">
        <v>61</v>
      </c>
      <c r="C107" s="15">
        <v>17</v>
      </c>
      <c r="D107" s="160" t="s">
        <v>20</v>
      </c>
      <c r="E107" s="161"/>
      <c r="F107" s="14" t="s">
        <v>61</v>
      </c>
      <c r="G107" s="15">
        <f t="shared" si="41"/>
        <v>17</v>
      </c>
      <c r="H107" s="160" t="s">
        <v>20</v>
      </c>
      <c r="I107" s="161"/>
      <c r="J107" s="95" t="s">
        <v>61</v>
      </c>
      <c r="K107" s="15">
        <f t="shared" si="42"/>
        <v>17</v>
      </c>
      <c r="L107" s="162" t="s">
        <v>20</v>
      </c>
      <c r="M107" s="163"/>
    </row>
    <row r="108" spans="1:16" x14ac:dyDescent="0.25">
      <c r="A108" s="73" t="s">
        <v>10</v>
      </c>
      <c r="B108" s="14"/>
      <c r="C108" s="15" t="s">
        <v>61</v>
      </c>
      <c r="D108" s="160"/>
      <c r="E108" s="161"/>
      <c r="F108" s="14"/>
      <c r="G108" s="15" t="str">
        <f>C108</f>
        <v>&lt;10</v>
      </c>
      <c r="H108" s="160"/>
      <c r="I108" s="161"/>
      <c r="J108" s="95"/>
      <c r="K108" s="15" t="str">
        <f>C108</f>
        <v>&lt;10</v>
      </c>
      <c r="L108" s="162"/>
      <c r="M108" s="163"/>
    </row>
    <row r="109" spans="1:16" x14ac:dyDescent="0.25">
      <c r="A109" s="74" t="s">
        <v>11</v>
      </c>
      <c r="B109" s="121">
        <v>1229</v>
      </c>
      <c r="C109" s="110">
        <f>SUM(C102:C108)</f>
        <v>5631</v>
      </c>
      <c r="D109" s="148">
        <f>B109/C109</f>
        <v>0.21825608240099451</v>
      </c>
      <c r="E109" s="149"/>
      <c r="F109" s="121">
        <v>538</v>
      </c>
      <c r="G109" s="110">
        <f>C109</f>
        <v>5631</v>
      </c>
      <c r="H109" s="148">
        <f>F109/G109</f>
        <v>9.5542532409873912E-2</v>
      </c>
      <c r="I109" s="149"/>
      <c r="J109" s="124">
        <v>3637</v>
      </c>
      <c r="K109" s="110">
        <f>C109</f>
        <v>5631</v>
      </c>
      <c r="L109" s="150">
        <f>J109/K109</f>
        <v>0.64588882969277217</v>
      </c>
      <c r="M109" s="151"/>
    </row>
    <row r="110" spans="1:16" ht="15.75" customHeight="1" x14ac:dyDescent="0.25">
      <c r="A110" s="75" t="s">
        <v>15</v>
      </c>
      <c r="B110" s="14">
        <f>B102-B104</f>
        <v>709</v>
      </c>
      <c r="C110" s="15">
        <f>C102-C104</f>
        <v>2204</v>
      </c>
      <c r="D110" s="152">
        <f t="shared" ref="D110" si="46">D102-D104</f>
        <v>0.15768864668123111</v>
      </c>
      <c r="E110" s="153"/>
      <c r="F110" s="14">
        <f>F102-F104</f>
        <v>343</v>
      </c>
      <c r="G110" s="15">
        <f>G102-G104</f>
        <v>2204</v>
      </c>
      <c r="H110" s="152">
        <f t="shared" ref="H110" si="47">H102-H104</f>
        <v>8.2648915840759479E-2</v>
      </c>
      <c r="I110" s="153"/>
      <c r="J110" s="95">
        <f>J102-J104</f>
        <v>1734</v>
      </c>
      <c r="K110" s="15">
        <f>K102-K104</f>
        <v>2204</v>
      </c>
      <c r="L110" s="154">
        <f t="shared" ref="L110" si="48">L102-L104</f>
        <v>0.23125350468135852</v>
      </c>
      <c r="M110" s="155"/>
    </row>
    <row r="111" spans="1:16" ht="15.75" thickBot="1" x14ac:dyDescent="0.3">
      <c r="A111" s="115" t="s">
        <v>16</v>
      </c>
      <c r="B111" s="16">
        <f>B102-B103</f>
        <v>548</v>
      </c>
      <c r="C111" s="17">
        <f>C102-C103</f>
        <v>1711</v>
      </c>
      <c r="D111" s="144">
        <f>D102-D103</f>
        <v>7.5927982866891702E-2</v>
      </c>
      <c r="E111" s="145"/>
      <c r="F111" s="16">
        <f>F102-F103</f>
        <v>301</v>
      </c>
      <c r="G111" s="17">
        <f>G102-G103</f>
        <v>1711</v>
      </c>
      <c r="H111" s="144">
        <f>H102-H103</f>
        <v>6.6452018827059658E-2</v>
      </c>
      <c r="I111" s="145"/>
      <c r="J111" s="126">
        <f>J102-J103</f>
        <v>1265</v>
      </c>
      <c r="K111" s="117">
        <f>K102-K103</f>
        <v>1711</v>
      </c>
      <c r="L111" s="146">
        <f>L102-L103</f>
        <v>5.3868137984439901E-2</v>
      </c>
      <c r="M111" s="147"/>
    </row>
    <row r="112" spans="1:16" ht="15.75" thickBot="1" x14ac:dyDescent="0.3">
      <c r="A112" s="141" t="s">
        <v>58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3"/>
    </row>
    <row r="113" spans="1:16" ht="15.75" thickBot="1" x14ac:dyDescent="0.3">
      <c r="A113" s="138" t="s">
        <v>21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40"/>
      <c r="N113" s="86"/>
      <c r="O113" s="86"/>
      <c r="P113" s="86"/>
    </row>
    <row r="114" spans="1:16" ht="4.5" customHeight="1" thickBot="1" x14ac:dyDescent="0.3"/>
    <row r="115" spans="1:16" x14ac:dyDescent="0.25">
      <c r="A115" s="228" t="s">
        <v>12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0"/>
      <c r="N115" s="84"/>
      <c r="O115" s="84"/>
      <c r="P115" s="84"/>
    </row>
    <row r="116" spans="1:16" x14ac:dyDescent="0.25">
      <c r="A116" s="231" t="s">
        <v>47</v>
      </c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3"/>
      <c r="N116" s="85"/>
      <c r="O116" s="85"/>
      <c r="P116" s="85"/>
    </row>
    <row r="117" spans="1:16" x14ac:dyDescent="0.25">
      <c r="A117" s="231" t="s">
        <v>48</v>
      </c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3"/>
      <c r="N117" s="85"/>
      <c r="O117" s="85"/>
      <c r="P117" s="85"/>
    </row>
    <row r="118" spans="1:16" x14ac:dyDescent="0.25">
      <c r="A118" s="231" t="s">
        <v>49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3"/>
      <c r="N118" s="85"/>
      <c r="O118" s="85"/>
      <c r="P118" s="85"/>
    </row>
    <row r="119" spans="1:16" x14ac:dyDescent="0.25">
      <c r="A119" s="231" t="s">
        <v>50</v>
      </c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3"/>
      <c r="N119" s="85"/>
      <c r="O119" s="85"/>
      <c r="P119" s="85"/>
    </row>
    <row r="120" spans="1:16" x14ac:dyDescent="0.25">
      <c r="A120" s="231" t="s">
        <v>51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3"/>
      <c r="N120" s="85"/>
      <c r="O120" s="85"/>
      <c r="P120" s="85"/>
    </row>
    <row r="121" spans="1:16" x14ac:dyDescent="0.25">
      <c r="A121" s="231" t="s">
        <v>52</v>
      </c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3"/>
      <c r="N121" s="85"/>
      <c r="O121" s="85"/>
      <c r="P121" s="85"/>
    </row>
    <row r="122" spans="1:16" x14ac:dyDescent="0.25">
      <c r="A122" s="231" t="s">
        <v>53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3"/>
      <c r="N122" s="85"/>
      <c r="O122" s="85"/>
      <c r="P122" s="85"/>
    </row>
    <row r="123" spans="1:16" ht="15.75" thickBot="1" x14ac:dyDescent="0.3">
      <c r="A123" s="218" t="s">
        <v>54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20"/>
      <c r="N123" s="85"/>
      <c r="O123" s="85"/>
      <c r="P123" s="85"/>
    </row>
    <row r="124" spans="1:16" ht="4.5" customHeight="1" x14ac:dyDescent="0.25">
      <c r="O124" s="6"/>
      <c r="P124" s="7"/>
    </row>
    <row r="125" spans="1:16" x14ac:dyDescent="0.25">
      <c r="A125" s="221" t="s">
        <v>30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86"/>
      <c r="O125" s="86"/>
      <c r="P125" s="86"/>
    </row>
  </sheetData>
  <mergeCells count="99">
    <mergeCell ref="A123:M123"/>
    <mergeCell ref="A125:M125"/>
    <mergeCell ref="A96:M97"/>
    <mergeCell ref="A115:M115"/>
    <mergeCell ref="A116:M116"/>
    <mergeCell ref="A117:M117"/>
    <mergeCell ref="A118:M118"/>
    <mergeCell ref="A119:M119"/>
    <mergeCell ref="A120:M120"/>
    <mergeCell ref="A121:M121"/>
    <mergeCell ref="A122:M122"/>
    <mergeCell ref="A98:A100"/>
    <mergeCell ref="B100:E100"/>
    <mergeCell ref="F100:I100"/>
    <mergeCell ref="J100:M100"/>
    <mergeCell ref="D103:E103"/>
    <mergeCell ref="H103:I103"/>
    <mergeCell ref="L103:M103"/>
    <mergeCell ref="D104:E104"/>
    <mergeCell ref="H104:I104"/>
    <mergeCell ref="L104:M104"/>
    <mergeCell ref="D101:E101"/>
    <mergeCell ref="H101:I101"/>
    <mergeCell ref="L101:M101"/>
    <mergeCell ref="A50:P51"/>
    <mergeCell ref="A52:A53"/>
    <mergeCell ref="B52:D52"/>
    <mergeCell ref="E52:G52"/>
    <mergeCell ref="H52:J52"/>
    <mergeCell ref="K52:M52"/>
    <mergeCell ref="N52:P52"/>
    <mergeCell ref="N23:P29"/>
    <mergeCell ref="A19:P20"/>
    <mergeCell ref="A21:A22"/>
    <mergeCell ref="B21:D21"/>
    <mergeCell ref="E21:G21"/>
    <mergeCell ref="H21:J21"/>
    <mergeCell ref="K21:M21"/>
    <mergeCell ref="N21:P2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10:M13"/>
    <mergeCell ref="A65:P66"/>
    <mergeCell ref="A67:A68"/>
    <mergeCell ref="B67:D67"/>
    <mergeCell ref="E67:G67"/>
    <mergeCell ref="H67:J67"/>
    <mergeCell ref="K67:M67"/>
    <mergeCell ref="N67:P67"/>
    <mergeCell ref="B41:M44"/>
    <mergeCell ref="A34:P35"/>
    <mergeCell ref="A36:A37"/>
    <mergeCell ref="B36:D36"/>
    <mergeCell ref="E36:G36"/>
    <mergeCell ref="H36:J36"/>
    <mergeCell ref="K36:M36"/>
    <mergeCell ref="N36:P36"/>
    <mergeCell ref="B72:M75"/>
    <mergeCell ref="A81:P82"/>
    <mergeCell ref="A83:A84"/>
    <mergeCell ref="B83:D83"/>
    <mergeCell ref="E83:G83"/>
    <mergeCell ref="H83:J83"/>
    <mergeCell ref="K83:M83"/>
    <mergeCell ref="N83:P83"/>
    <mergeCell ref="B98:M99"/>
    <mergeCell ref="D102:E102"/>
    <mergeCell ref="H102:I102"/>
    <mergeCell ref="L102:M102"/>
    <mergeCell ref="D107:E107"/>
    <mergeCell ref="H107:I107"/>
    <mergeCell ref="L107:M107"/>
    <mergeCell ref="D108:E108"/>
    <mergeCell ref="H108:I108"/>
    <mergeCell ref="L108:M108"/>
    <mergeCell ref="D105:E105"/>
    <mergeCell ref="H105:I105"/>
    <mergeCell ref="L105:M105"/>
    <mergeCell ref="D106:E106"/>
    <mergeCell ref="H106:I106"/>
    <mergeCell ref="L106:M106"/>
    <mergeCell ref="A113:M113"/>
    <mergeCell ref="A112:M112"/>
    <mergeCell ref="D111:E111"/>
    <mergeCell ref="H111:I111"/>
    <mergeCell ref="L111:M111"/>
    <mergeCell ref="D109:E109"/>
    <mergeCell ref="H109:I109"/>
    <mergeCell ref="L109:M109"/>
    <mergeCell ref="D110:E110"/>
    <mergeCell ref="H110:I110"/>
    <mergeCell ref="L110:M110"/>
  </mergeCells>
  <conditionalFormatting sqref="H7:M9 H38:M40 N23">
    <cfRule type="expression" dxfId="244" priority="211">
      <formula>MOD(ROW(),2)=0</formula>
    </cfRule>
  </conditionalFormatting>
  <conditionalFormatting sqref="A5">
    <cfRule type="expression" dxfId="243" priority="208">
      <formula>MOD(ROW(),2)=0</formula>
    </cfRule>
  </conditionalFormatting>
  <conditionalFormatting sqref="A7:A13">
    <cfRule type="expression" dxfId="242" priority="207">
      <formula>MOD(ROW(),2)=0</formula>
    </cfRule>
  </conditionalFormatting>
  <conditionalFormatting sqref="B10 B6:G9">
    <cfRule type="expression" dxfId="241" priority="188">
      <formula>MOD(ROW(),2)=0</formula>
    </cfRule>
  </conditionalFormatting>
  <conditionalFormatting sqref="H37:J37">
    <cfRule type="expression" dxfId="240" priority="137">
      <formula>MOD(ROW(),2)=0</formula>
    </cfRule>
  </conditionalFormatting>
  <conditionalFormatting sqref="B41">
    <cfRule type="expression" dxfId="239" priority="120">
      <formula>MOD(ROW(),2)=0</formula>
    </cfRule>
  </conditionalFormatting>
  <conditionalFormatting sqref="A36">
    <cfRule type="expression" dxfId="238" priority="154">
      <formula>MOD(ROW(),2)=0</formula>
    </cfRule>
  </conditionalFormatting>
  <conditionalFormatting sqref="A38:A44">
    <cfRule type="expression" dxfId="237" priority="153">
      <formula>MOD(ROW(),2)=0</formula>
    </cfRule>
  </conditionalFormatting>
  <conditionalFormatting sqref="B38:G40">
    <cfRule type="expression" dxfId="236" priority="152">
      <formula>MOD(ROW(),2)=0</formula>
    </cfRule>
  </conditionalFormatting>
  <conditionalFormatting sqref="E68:G68">
    <cfRule type="expression" dxfId="235" priority="124">
      <formula>MOD(ROW(),2)=0</formula>
    </cfRule>
  </conditionalFormatting>
  <conditionalFormatting sqref="N7:P13">
    <cfRule type="expression" dxfId="234" priority="146">
      <formula>MOD(ROW(),2)=0</formula>
    </cfRule>
  </conditionalFormatting>
  <conditionalFormatting sqref="N38:P44">
    <cfRule type="expression" dxfId="233" priority="144">
      <formula>MOD(ROW(),2)=0</formula>
    </cfRule>
  </conditionalFormatting>
  <conditionalFormatting sqref="H6 J6">
    <cfRule type="expression" dxfId="232" priority="142">
      <formula>MOD(ROW(),2)=0</formula>
    </cfRule>
  </conditionalFormatting>
  <conditionalFormatting sqref="K6 M6">
    <cfRule type="expression" dxfId="231" priority="141">
      <formula>MOD(ROW(),2)=0</formula>
    </cfRule>
  </conditionalFormatting>
  <conditionalFormatting sqref="N6 P6">
    <cfRule type="expression" dxfId="230" priority="140">
      <formula>MOD(ROW(),2)=0</formula>
    </cfRule>
  </conditionalFormatting>
  <conditionalFormatting sqref="B37:D37">
    <cfRule type="expression" dxfId="229" priority="139">
      <formula>MOD(ROW(),2)=0</formula>
    </cfRule>
  </conditionalFormatting>
  <conditionalFormatting sqref="E37:G37">
    <cfRule type="expression" dxfId="228" priority="138">
      <formula>MOD(ROW(),2)=0</formula>
    </cfRule>
  </conditionalFormatting>
  <conditionalFormatting sqref="K37:M37">
    <cfRule type="expression" dxfId="227" priority="136">
      <formula>MOD(ROW(),2)=0</formula>
    </cfRule>
  </conditionalFormatting>
  <conditionalFormatting sqref="N37:P37">
    <cfRule type="expression" dxfId="226" priority="135">
      <formula>MOD(ROW(),2)=0</formula>
    </cfRule>
  </conditionalFormatting>
  <conditionalFormatting sqref="K68:M68">
    <cfRule type="expression" dxfId="225" priority="122">
      <formula>MOD(ROW(),2)=0</formula>
    </cfRule>
  </conditionalFormatting>
  <conditionalFormatting sqref="N68:P68">
    <cfRule type="expression" dxfId="224" priority="121">
      <formula>MOD(ROW(),2)=0</formula>
    </cfRule>
  </conditionalFormatting>
  <conditionalFormatting sqref="H69:M71">
    <cfRule type="expression" dxfId="223" priority="131">
      <formula>MOD(ROW(),2)=0</formula>
    </cfRule>
  </conditionalFormatting>
  <conditionalFormatting sqref="A67">
    <cfRule type="expression" dxfId="222" priority="129">
      <formula>MOD(ROW(),2)=0</formula>
    </cfRule>
  </conditionalFormatting>
  <conditionalFormatting sqref="A69:A75">
    <cfRule type="expression" dxfId="221" priority="128">
      <formula>MOD(ROW(),2)=0</formula>
    </cfRule>
  </conditionalFormatting>
  <conditionalFormatting sqref="B69:G71 B72">
    <cfRule type="expression" dxfId="220" priority="127">
      <formula>MOD(ROW(),2)=0</formula>
    </cfRule>
  </conditionalFormatting>
  <conditionalFormatting sqref="N69:P75">
    <cfRule type="expression" dxfId="219" priority="126">
      <formula>MOD(ROW(),2)=0</formula>
    </cfRule>
  </conditionalFormatting>
  <conditionalFormatting sqref="B68:D68">
    <cfRule type="expression" dxfId="218" priority="125">
      <formula>MOD(ROW(),2)=0</formula>
    </cfRule>
  </conditionalFormatting>
  <conditionalFormatting sqref="H68:J68">
    <cfRule type="expression" dxfId="217" priority="123">
      <formula>MOD(ROW(),2)=0</formula>
    </cfRule>
  </conditionalFormatting>
  <conditionalFormatting sqref="I6">
    <cfRule type="expression" dxfId="216" priority="119">
      <formula>MOD(ROW(),2)=0</formula>
    </cfRule>
  </conditionalFormatting>
  <conditionalFormatting sqref="L6">
    <cfRule type="expression" dxfId="215" priority="118">
      <formula>MOD(ROW(),2)=0</formula>
    </cfRule>
  </conditionalFormatting>
  <conditionalFormatting sqref="O6">
    <cfRule type="expression" dxfId="214" priority="117">
      <formula>MOD(ROW(),2)=0</formula>
    </cfRule>
  </conditionalFormatting>
  <conditionalFormatting sqref="A102:A108">
    <cfRule type="expression" dxfId="213" priority="115">
      <formula>MOD(ROW(),2)=0</formula>
    </cfRule>
  </conditionalFormatting>
  <conditionalFormatting sqref="A101">
    <cfRule type="expression" dxfId="212" priority="114">
      <formula>MOD(ROW(),2)=0</formula>
    </cfRule>
  </conditionalFormatting>
  <conditionalFormatting sqref="B102:C108 F102:G108 J102:K108">
    <cfRule type="expression" dxfId="211" priority="110">
      <formula>MOD(ROW(),2)=0</formula>
    </cfRule>
  </conditionalFormatting>
  <conditionalFormatting sqref="B110:D111">
    <cfRule type="expression" dxfId="210" priority="109">
      <formula>MOD(ROW(),2)=0</formula>
    </cfRule>
  </conditionalFormatting>
  <conditionalFormatting sqref="L102:L108">
    <cfRule type="expression" dxfId="209" priority="102">
      <formula>MOD(ROW(),2)=0</formula>
    </cfRule>
  </conditionalFormatting>
  <conditionalFormatting sqref="H102:H108">
    <cfRule type="expression" dxfId="208" priority="104">
      <formula>MOD(ROW(),2)=0</formula>
    </cfRule>
  </conditionalFormatting>
  <conditionalFormatting sqref="H110:H111">
    <cfRule type="expression" dxfId="207" priority="103">
      <formula>MOD(ROW(),2)=0</formula>
    </cfRule>
  </conditionalFormatting>
  <conditionalFormatting sqref="D101:D108">
    <cfRule type="expression" dxfId="206" priority="111">
      <formula>MOD(ROW(),2)=0</formula>
    </cfRule>
  </conditionalFormatting>
  <conditionalFormatting sqref="F110:G111">
    <cfRule type="expression" dxfId="205" priority="100">
      <formula>MOD(ROW(),2)=0</formula>
    </cfRule>
  </conditionalFormatting>
  <conditionalFormatting sqref="J110:K111">
    <cfRule type="expression" dxfId="204" priority="99">
      <formula>MOD(ROW(),2)=0</formula>
    </cfRule>
  </conditionalFormatting>
  <conditionalFormatting sqref="L110:L111">
    <cfRule type="expression" dxfId="203" priority="101">
      <formula>MOD(ROW(),2)=0</formula>
    </cfRule>
  </conditionalFormatting>
  <conditionalFormatting sqref="J23:J25 M23:M25">
    <cfRule type="expression" dxfId="202" priority="98">
      <formula>MOD(ROW(),2)=0</formula>
    </cfRule>
  </conditionalFormatting>
  <conditionalFormatting sqref="A21">
    <cfRule type="expression" dxfId="201" priority="97">
      <formula>MOD(ROW(),2)=0</formula>
    </cfRule>
  </conditionalFormatting>
  <conditionalFormatting sqref="A23:A29">
    <cfRule type="expression" dxfId="200" priority="96">
      <formula>MOD(ROW(),2)=0</formula>
    </cfRule>
  </conditionalFormatting>
  <conditionalFormatting sqref="D23:D25 G23:G25 B22:G22">
    <cfRule type="expression" dxfId="199" priority="95">
      <formula>MOD(ROW(),2)=0</formula>
    </cfRule>
  </conditionalFormatting>
  <conditionalFormatting sqref="H57:M58">
    <cfRule type="expression" dxfId="198" priority="75">
      <formula>MOD(ROW(),2)=0</formula>
    </cfRule>
  </conditionalFormatting>
  <conditionalFormatting sqref="A85:A91">
    <cfRule type="expression" dxfId="197" priority="63">
      <formula>MOD(ROW(),2)=0</formula>
    </cfRule>
  </conditionalFormatting>
  <conditionalFormatting sqref="J26:J28 M26:M28">
    <cfRule type="expression" dxfId="196" priority="87">
      <formula>MOD(ROW(),2)=0</formula>
    </cfRule>
  </conditionalFormatting>
  <conditionalFormatting sqref="D60">
    <cfRule type="expression" dxfId="195" priority="72">
      <formula>MOD(ROW(),2)=0</formula>
    </cfRule>
  </conditionalFormatting>
  <conditionalFormatting sqref="H88:M90">
    <cfRule type="expression" dxfId="194" priority="60">
      <formula>MOD(ROW(),2)=0</formula>
    </cfRule>
  </conditionalFormatting>
  <conditionalFormatting sqref="D26:D27 G26:G27">
    <cfRule type="expression" dxfId="193" priority="86">
      <formula>MOD(ROW(),2)=0</formula>
    </cfRule>
  </conditionalFormatting>
  <conditionalFormatting sqref="J29 M29">
    <cfRule type="expression" dxfId="192" priority="85">
      <formula>MOD(ROW(),2)=0</formula>
    </cfRule>
  </conditionalFormatting>
  <conditionalFormatting sqref="H54:M56">
    <cfRule type="expression" dxfId="191" priority="80">
      <formula>MOD(ROW(),2)=0</formula>
    </cfRule>
  </conditionalFormatting>
  <conditionalFormatting sqref="A52">
    <cfRule type="expression" dxfId="190" priority="79">
      <formula>MOD(ROW(),2)=0</formula>
    </cfRule>
  </conditionalFormatting>
  <conditionalFormatting sqref="A54:A60">
    <cfRule type="expression" dxfId="189" priority="78">
      <formula>MOD(ROW(),2)=0</formula>
    </cfRule>
  </conditionalFormatting>
  <conditionalFormatting sqref="D54:G56 B53:G53">
    <cfRule type="expression" dxfId="188" priority="77">
      <formula>MOD(ROW(),2)=0</formula>
    </cfRule>
  </conditionalFormatting>
  <conditionalFormatting sqref="N54:P58">
    <cfRule type="expression" dxfId="187" priority="76">
      <formula>MOD(ROW(),2)=0</formula>
    </cfRule>
  </conditionalFormatting>
  <conditionalFormatting sqref="D57:G58 D59">
    <cfRule type="expression" dxfId="186" priority="74">
      <formula>MOD(ROW(),2)=0</formula>
    </cfRule>
  </conditionalFormatting>
  <conditionalFormatting sqref="H53 J53">
    <cfRule type="expression" dxfId="185" priority="68">
      <formula>MOD(ROW(),2)=0</formula>
    </cfRule>
  </conditionalFormatting>
  <conditionalFormatting sqref="H84">
    <cfRule type="expression" dxfId="184" priority="56">
      <formula>MOD(ROW(),2)=0</formula>
    </cfRule>
  </conditionalFormatting>
  <conditionalFormatting sqref="K53 M53">
    <cfRule type="expression" dxfId="183" priority="67">
      <formula>MOD(ROW(),2)=0</formula>
    </cfRule>
  </conditionalFormatting>
  <conditionalFormatting sqref="N53 P53">
    <cfRule type="expression" dxfId="182" priority="66">
      <formula>MOD(ROW(),2)=0</formula>
    </cfRule>
  </conditionalFormatting>
  <conditionalFormatting sqref="H85:M87">
    <cfRule type="expression" dxfId="181" priority="65">
      <formula>MOD(ROW(),2)=0</formula>
    </cfRule>
  </conditionalFormatting>
  <conditionalFormatting sqref="A83">
    <cfRule type="expression" dxfId="180" priority="64">
      <formula>MOD(ROW(),2)=0</formula>
    </cfRule>
  </conditionalFormatting>
  <conditionalFormatting sqref="B84:G87">
    <cfRule type="expression" dxfId="179" priority="62">
      <formula>MOD(ROW(),2)=0</formula>
    </cfRule>
  </conditionalFormatting>
  <conditionalFormatting sqref="N85:P91">
    <cfRule type="expression" dxfId="178" priority="61">
      <formula>MOD(ROW(),2)=0</formula>
    </cfRule>
  </conditionalFormatting>
  <conditionalFormatting sqref="B88:G90">
    <cfRule type="expression" dxfId="177" priority="59">
      <formula>MOD(ROW(),2)=0</formula>
    </cfRule>
  </conditionalFormatting>
  <conditionalFormatting sqref="H91:M91">
    <cfRule type="expression" dxfId="176" priority="58">
      <formula>MOD(ROW(),2)=0</formula>
    </cfRule>
  </conditionalFormatting>
  <conditionalFormatting sqref="K84">
    <cfRule type="expression" dxfId="175" priority="55">
      <formula>MOD(ROW(),2)=0</formula>
    </cfRule>
  </conditionalFormatting>
  <conditionalFormatting sqref="N84">
    <cfRule type="expression" dxfId="174" priority="54">
      <formula>MOD(ROW(),2)=0</formula>
    </cfRule>
  </conditionalFormatting>
  <conditionalFormatting sqref="G28">
    <cfRule type="expression" dxfId="173" priority="53">
      <formula>MOD(ROW(),2)=0</formula>
    </cfRule>
  </conditionalFormatting>
  <conditionalFormatting sqref="G29">
    <cfRule type="expression" dxfId="172" priority="52">
      <formula>MOD(ROW(),2)=0</formula>
    </cfRule>
  </conditionalFormatting>
  <conditionalFormatting sqref="D28">
    <cfRule type="expression" dxfId="171" priority="51">
      <formula>MOD(ROW(),2)=0</formula>
    </cfRule>
  </conditionalFormatting>
  <conditionalFormatting sqref="D29">
    <cfRule type="expression" dxfId="170" priority="50">
      <formula>MOD(ROW(),2)=0</formula>
    </cfRule>
  </conditionalFormatting>
  <conditionalFormatting sqref="E60:G60">
    <cfRule type="expression" dxfId="169" priority="46">
      <formula>MOD(ROW(),2)=0</formula>
    </cfRule>
  </conditionalFormatting>
  <conditionalFormatting sqref="E59:G59">
    <cfRule type="expression" dxfId="168" priority="47">
      <formula>MOD(ROW(),2)=0</formula>
    </cfRule>
  </conditionalFormatting>
  <conditionalFormatting sqref="H60:J60">
    <cfRule type="expression" dxfId="167" priority="44">
      <formula>MOD(ROW(),2)=0</formula>
    </cfRule>
  </conditionalFormatting>
  <conditionalFormatting sqref="H59:J59">
    <cfRule type="expression" dxfId="166" priority="45">
      <formula>MOD(ROW(),2)=0</formula>
    </cfRule>
  </conditionalFormatting>
  <conditionalFormatting sqref="K60:M60">
    <cfRule type="expression" dxfId="165" priority="42">
      <formula>MOD(ROW(),2)=0</formula>
    </cfRule>
  </conditionalFormatting>
  <conditionalFormatting sqref="K59:M59">
    <cfRule type="expression" dxfId="164" priority="43">
      <formula>MOD(ROW(),2)=0</formula>
    </cfRule>
  </conditionalFormatting>
  <conditionalFormatting sqref="N60:P60">
    <cfRule type="expression" dxfId="163" priority="40">
      <formula>MOD(ROW(),2)=0</formula>
    </cfRule>
  </conditionalFormatting>
  <conditionalFormatting sqref="N59:P59">
    <cfRule type="expression" dxfId="162" priority="41">
      <formula>MOD(ROW(),2)=0</formula>
    </cfRule>
  </conditionalFormatting>
  <conditionalFormatting sqref="E91:G91">
    <cfRule type="expression" dxfId="161" priority="39">
      <formula>MOD(ROW(),2)=0</formula>
    </cfRule>
  </conditionalFormatting>
  <conditionalFormatting sqref="B91:D91">
    <cfRule type="expression" dxfId="160" priority="38">
      <formula>MOD(ROW(),2)=0</formula>
    </cfRule>
  </conditionalFormatting>
  <conditionalFormatting sqref="B23:C25">
    <cfRule type="expression" dxfId="159" priority="37">
      <formula>MOD(ROW(),2)=0</formula>
    </cfRule>
  </conditionalFormatting>
  <conditionalFormatting sqref="B26:C27">
    <cfRule type="expression" dxfId="158" priority="36">
      <formula>MOD(ROW(),2)=0</formula>
    </cfRule>
  </conditionalFormatting>
  <conditionalFormatting sqref="B28:C28">
    <cfRule type="expression" dxfId="157" priority="35">
      <formula>MOD(ROW(),2)=0</formula>
    </cfRule>
  </conditionalFormatting>
  <conditionalFormatting sqref="B29:C29">
    <cfRule type="expression" dxfId="156" priority="34">
      <formula>MOD(ROW(),2)=0</formula>
    </cfRule>
  </conditionalFormatting>
  <conditionalFormatting sqref="E23:F25">
    <cfRule type="expression" dxfId="155" priority="33">
      <formula>MOD(ROW(),2)=0</formula>
    </cfRule>
  </conditionalFormatting>
  <conditionalFormatting sqref="E26:F27">
    <cfRule type="expression" dxfId="154" priority="32">
      <formula>MOD(ROW(),2)=0</formula>
    </cfRule>
  </conditionalFormatting>
  <conditionalFormatting sqref="E28:F28">
    <cfRule type="expression" dxfId="153" priority="31">
      <formula>MOD(ROW(),2)=0</formula>
    </cfRule>
  </conditionalFormatting>
  <conditionalFormatting sqref="E29:F29">
    <cfRule type="expression" dxfId="152" priority="30">
      <formula>MOD(ROW(),2)=0</formula>
    </cfRule>
  </conditionalFormatting>
  <conditionalFormatting sqref="H23:I25">
    <cfRule type="expression" dxfId="151" priority="29">
      <formula>MOD(ROW(),2)=0</formula>
    </cfRule>
  </conditionalFormatting>
  <conditionalFormatting sqref="H26:I28">
    <cfRule type="expression" dxfId="150" priority="28">
      <formula>MOD(ROW(),2)=0</formula>
    </cfRule>
  </conditionalFormatting>
  <conditionalFormatting sqref="H29:I29">
    <cfRule type="expression" dxfId="149" priority="27">
      <formula>MOD(ROW(),2)=0</formula>
    </cfRule>
  </conditionalFormatting>
  <conditionalFormatting sqref="K23:L25">
    <cfRule type="expression" dxfId="148" priority="26">
      <formula>MOD(ROW(),2)=0</formula>
    </cfRule>
  </conditionalFormatting>
  <conditionalFormatting sqref="K26:L28">
    <cfRule type="expression" dxfId="147" priority="25">
      <formula>MOD(ROW(),2)=0</formula>
    </cfRule>
  </conditionalFormatting>
  <conditionalFormatting sqref="K29:L29">
    <cfRule type="expression" dxfId="146" priority="24">
      <formula>MOD(ROW(),2)=0</formula>
    </cfRule>
  </conditionalFormatting>
  <conditionalFormatting sqref="B60:C60">
    <cfRule type="expression" dxfId="145" priority="21">
      <formula>MOD(ROW(),2)=0</formula>
    </cfRule>
  </conditionalFormatting>
  <conditionalFormatting sqref="B54:C56">
    <cfRule type="expression" dxfId="144" priority="23">
      <formula>MOD(ROW(),2)=0</formula>
    </cfRule>
  </conditionalFormatting>
  <conditionalFormatting sqref="B57:C59">
    <cfRule type="expression" dxfId="143" priority="22">
      <formula>MOD(ROW(),2)=0</formula>
    </cfRule>
  </conditionalFormatting>
  <conditionalFormatting sqref="I53">
    <cfRule type="expression" dxfId="142" priority="17">
      <formula>MOD(ROW(),2)=0</formula>
    </cfRule>
  </conditionalFormatting>
  <conditionalFormatting sqref="L53">
    <cfRule type="expression" dxfId="141" priority="16">
      <formula>MOD(ROW(),2)=0</formula>
    </cfRule>
  </conditionalFormatting>
  <conditionalFormatting sqref="O53">
    <cfRule type="expression" dxfId="140" priority="15">
      <formula>MOD(ROW(),2)=0</formula>
    </cfRule>
  </conditionalFormatting>
  <conditionalFormatting sqref="I84:J84">
    <cfRule type="expression" dxfId="139" priority="14">
      <formula>MOD(ROW(),2)=0</formula>
    </cfRule>
  </conditionalFormatting>
  <conditionalFormatting sqref="L84:M84">
    <cfRule type="expression" dxfId="138" priority="13">
      <formula>MOD(ROW(),2)=0</formula>
    </cfRule>
  </conditionalFormatting>
  <conditionalFormatting sqref="O84:P84">
    <cfRule type="expression" dxfId="137" priority="12">
      <formula>MOD(ROW(),2)=0</formula>
    </cfRule>
  </conditionalFormatting>
  <conditionalFormatting sqref="H22:J22">
    <cfRule type="expression" dxfId="136" priority="11">
      <formula>MOD(ROW(),2)=0</formula>
    </cfRule>
  </conditionalFormatting>
  <conditionalFormatting sqref="K22:M22">
    <cfRule type="expression" dxfId="135" priority="10">
      <formula>MOD(ROW(),2)=0</formula>
    </cfRule>
  </conditionalFormatting>
  <conditionalFormatting sqref="N22:P22">
    <cfRule type="expression" dxfId="134" priority="9">
      <formula>MOD(ROW(),2)=0</formula>
    </cfRule>
  </conditionalFormatting>
  <conditionalFormatting sqref="B101">
    <cfRule type="expression" dxfId="133" priority="8">
      <formula>MOD(ROW(),2)=0</formula>
    </cfRule>
  </conditionalFormatting>
  <conditionalFormatting sqref="C101">
    <cfRule type="expression" dxfId="132" priority="7">
      <formula>MOD(ROW(),2)=0</formula>
    </cfRule>
  </conditionalFormatting>
  <conditionalFormatting sqref="H101">
    <cfRule type="expression" dxfId="131" priority="6">
      <formula>MOD(ROW(),2)=0</formula>
    </cfRule>
  </conditionalFormatting>
  <conditionalFormatting sqref="F101">
    <cfRule type="expression" dxfId="130" priority="5">
      <formula>MOD(ROW(),2)=0</formula>
    </cfRule>
  </conditionalFormatting>
  <conditionalFormatting sqref="G101">
    <cfRule type="expression" dxfId="129" priority="4">
      <formula>MOD(ROW(),2)=0</formula>
    </cfRule>
  </conditionalFormatting>
  <conditionalFormatting sqref="L101">
    <cfRule type="expression" dxfId="128" priority="3">
      <formula>MOD(ROW(),2)=0</formula>
    </cfRule>
  </conditionalFormatting>
  <conditionalFormatting sqref="J101">
    <cfRule type="expression" dxfId="127" priority="2">
      <formula>MOD(ROW(),2)=0</formula>
    </cfRule>
  </conditionalFormatting>
  <conditionalFormatting sqref="K101">
    <cfRule type="expression" dxfId="126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3" manualBreakCount="3">
    <brk id="33" max="16383" man="1"/>
    <brk id="6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O66"/>
  <sheetViews>
    <sheetView topLeftCell="A46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3" customWidth="1"/>
    <col min="6" max="7" width="8" style="112" customWidth="1"/>
    <col min="8" max="8" width="8" style="13" customWidth="1"/>
    <col min="9" max="10" width="8" style="112" customWidth="1"/>
    <col min="11" max="11" width="8" style="13" customWidth="1"/>
  </cols>
  <sheetData>
    <row r="1" spans="1:11" ht="15" customHeight="1" x14ac:dyDescent="0.25">
      <c r="A1" s="248" t="s">
        <v>17</v>
      </c>
      <c r="B1" s="251" t="s">
        <v>35</v>
      </c>
      <c r="C1" s="175" t="s">
        <v>64</v>
      </c>
      <c r="D1" s="176"/>
      <c r="E1" s="176"/>
      <c r="F1" s="176"/>
      <c r="G1" s="176"/>
      <c r="H1" s="176"/>
      <c r="I1" s="176"/>
      <c r="J1" s="176"/>
      <c r="K1" s="177"/>
    </row>
    <row r="2" spans="1:11" ht="15.75" thickBot="1" x14ac:dyDescent="0.3">
      <c r="A2" s="249"/>
      <c r="B2" s="235"/>
      <c r="C2" s="178"/>
      <c r="D2" s="179"/>
      <c r="E2" s="179"/>
      <c r="F2" s="179"/>
      <c r="G2" s="179"/>
      <c r="H2" s="179"/>
      <c r="I2" s="179"/>
      <c r="J2" s="179"/>
      <c r="K2" s="180"/>
    </row>
    <row r="3" spans="1:11" ht="15" customHeight="1" thickBot="1" x14ac:dyDescent="0.3">
      <c r="A3" s="249"/>
      <c r="B3" s="252"/>
      <c r="C3" s="237" t="s">
        <v>32</v>
      </c>
      <c r="D3" s="238"/>
      <c r="E3" s="239"/>
      <c r="F3" s="237" t="s">
        <v>33</v>
      </c>
      <c r="G3" s="238"/>
      <c r="H3" s="239"/>
      <c r="I3" s="237" t="s">
        <v>34</v>
      </c>
      <c r="J3" s="238"/>
      <c r="K3" s="239"/>
    </row>
    <row r="4" spans="1:11" ht="39.75" thickBot="1" x14ac:dyDescent="0.3">
      <c r="A4" s="250"/>
      <c r="B4" s="109" t="s">
        <v>0</v>
      </c>
      <c r="C4" s="131" t="s">
        <v>25</v>
      </c>
      <c r="D4" s="132" t="s">
        <v>26</v>
      </c>
      <c r="E4" s="132" t="s">
        <v>29</v>
      </c>
      <c r="F4" s="131" t="s">
        <v>25</v>
      </c>
      <c r="G4" s="132" t="s">
        <v>26</v>
      </c>
      <c r="H4" s="132" t="s">
        <v>29</v>
      </c>
      <c r="I4" s="131" t="s">
        <v>25</v>
      </c>
      <c r="J4" s="132" t="s">
        <v>26</v>
      </c>
      <c r="K4" s="133" t="s">
        <v>29</v>
      </c>
    </row>
    <row r="5" spans="1:11" x14ac:dyDescent="0.25">
      <c r="A5" s="256" t="s">
        <v>59</v>
      </c>
      <c r="B5" s="102" t="s">
        <v>4</v>
      </c>
      <c r="C5" s="111" t="s">
        <v>61</v>
      </c>
      <c r="D5" s="113">
        <v>10</v>
      </c>
      <c r="E5" s="20" t="s">
        <v>20</v>
      </c>
      <c r="F5" s="111"/>
      <c r="G5" s="113">
        <f>D5</f>
        <v>10</v>
      </c>
      <c r="H5" s="20"/>
      <c r="I5" s="114" t="s">
        <v>61</v>
      </c>
      <c r="J5" s="113">
        <f>D5</f>
        <v>10</v>
      </c>
      <c r="K5" s="20" t="s">
        <v>20</v>
      </c>
    </row>
    <row r="6" spans="1:11" x14ac:dyDescent="0.25">
      <c r="A6" s="257"/>
      <c r="B6" s="98" t="s">
        <v>5</v>
      </c>
      <c r="C6" s="14"/>
      <c r="D6" s="15" t="s">
        <v>61</v>
      </c>
      <c r="E6" s="21"/>
      <c r="F6" s="14"/>
      <c r="G6" s="15" t="str">
        <f>D6</f>
        <v>&lt;10</v>
      </c>
      <c r="H6" s="21"/>
      <c r="I6" s="95" t="s">
        <v>61</v>
      </c>
      <c r="J6" s="15" t="str">
        <f>D6</f>
        <v>&lt;10</v>
      </c>
      <c r="K6" s="21" t="s">
        <v>20</v>
      </c>
    </row>
    <row r="7" spans="1:11" x14ac:dyDescent="0.25">
      <c r="A7" s="257"/>
      <c r="B7" s="98" t="s">
        <v>6</v>
      </c>
      <c r="C7" s="14"/>
      <c r="D7" s="15">
        <v>12</v>
      </c>
      <c r="E7" s="21"/>
      <c r="F7" s="14"/>
      <c r="G7" s="15">
        <f>D7</f>
        <v>12</v>
      </c>
      <c r="H7" s="21"/>
      <c r="I7" s="95" t="s">
        <v>61</v>
      </c>
      <c r="J7" s="15">
        <f>D7</f>
        <v>12</v>
      </c>
      <c r="K7" s="21" t="s">
        <v>20</v>
      </c>
    </row>
    <row r="8" spans="1:11" x14ac:dyDescent="0.25">
      <c r="A8" s="257"/>
      <c r="B8" s="98" t="s">
        <v>7</v>
      </c>
      <c r="C8" s="14"/>
      <c r="D8" s="15" t="s">
        <v>61</v>
      </c>
      <c r="E8" s="21"/>
      <c r="F8" s="14"/>
      <c r="G8" s="15" t="str">
        <f>D8</f>
        <v>&lt;10</v>
      </c>
      <c r="H8" s="21"/>
      <c r="I8" s="95" t="s">
        <v>61</v>
      </c>
      <c r="J8" s="15" t="str">
        <f>D8</f>
        <v>&lt;10</v>
      </c>
      <c r="K8" s="21" t="s">
        <v>20</v>
      </c>
    </row>
    <row r="9" spans="1:11" x14ac:dyDescent="0.25">
      <c r="A9" s="257"/>
      <c r="B9" s="98" t="s">
        <v>8</v>
      </c>
      <c r="C9" s="14"/>
      <c r="D9" s="15"/>
      <c r="E9" s="21"/>
      <c r="F9" s="14"/>
      <c r="G9" s="15"/>
      <c r="H9" s="21"/>
      <c r="I9" s="95"/>
      <c r="J9" s="15"/>
      <c r="K9" s="21"/>
    </row>
    <row r="10" spans="1:11" x14ac:dyDescent="0.25">
      <c r="A10" s="257"/>
      <c r="B10" s="98" t="s">
        <v>9</v>
      </c>
      <c r="C10" s="14"/>
      <c r="D10" s="15"/>
      <c r="E10" s="21"/>
      <c r="F10" s="14"/>
      <c r="G10" s="15"/>
      <c r="H10" s="21"/>
      <c r="I10" s="95"/>
      <c r="J10" s="15"/>
      <c r="K10" s="21"/>
    </row>
    <row r="11" spans="1:11" x14ac:dyDescent="0.25">
      <c r="A11" s="257"/>
      <c r="B11" s="98" t="s">
        <v>10</v>
      </c>
      <c r="C11" s="14"/>
      <c r="D11" s="15"/>
      <c r="E11" s="21"/>
      <c r="F11" s="14"/>
      <c r="G11" s="15"/>
      <c r="H11" s="21"/>
      <c r="I11" s="95"/>
      <c r="J11" s="15"/>
      <c r="K11" s="21"/>
    </row>
    <row r="12" spans="1:11" x14ac:dyDescent="0.25">
      <c r="A12" s="257"/>
      <c r="B12" s="123" t="s">
        <v>11</v>
      </c>
      <c r="C12" s="121">
        <f>$C$62</f>
        <v>1229</v>
      </c>
      <c r="D12" s="110">
        <f>D$62</f>
        <v>5631</v>
      </c>
      <c r="E12" s="122">
        <f>E$62</f>
        <v>0.21825608240099451</v>
      </c>
      <c r="F12" s="121">
        <f>F$62</f>
        <v>538</v>
      </c>
      <c r="G12" s="110">
        <f>G$62</f>
        <v>5424</v>
      </c>
      <c r="H12" s="122">
        <f>E$62</f>
        <v>0.21825608240099451</v>
      </c>
      <c r="I12" s="124">
        <f>I$62</f>
        <v>3637</v>
      </c>
      <c r="J12" s="110">
        <f>J$62</f>
        <v>5631</v>
      </c>
      <c r="K12" s="122">
        <f>K$62</f>
        <v>0.64588882969277217</v>
      </c>
    </row>
    <row r="13" spans="1:11" x14ac:dyDescent="0.25">
      <c r="A13" s="257"/>
      <c r="B13" s="100" t="s">
        <v>15</v>
      </c>
      <c r="C13" s="14"/>
      <c r="D13" s="15" t="s">
        <v>20</v>
      </c>
      <c r="E13" s="23"/>
      <c r="F13" s="14"/>
      <c r="G13" s="15" t="s">
        <v>20</v>
      </c>
      <c r="H13" s="23"/>
      <c r="I13" s="95" t="s">
        <v>20</v>
      </c>
      <c r="J13" s="15" t="s">
        <v>20</v>
      </c>
      <c r="K13" s="23" t="s">
        <v>20</v>
      </c>
    </row>
    <row r="14" spans="1:11" ht="15.75" thickBot="1" x14ac:dyDescent="0.3">
      <c r="A14" s="258"/>
      <c r="B14" s="101" t="s">
        <v>16</v>
      </c>
      <c r="C14" s="116"/>
      <c r="D14" s="117" t="s">
        <v>20</v>
      </c>
      <c r="E14" s="125"/>
      <c r="F14" s="116"/>
      <c r="G14" s="117" t="s">
        <v>20</v>
      </c>
      <c r="H14" s="125"/>
      <c r="I14" s="126" t="s">
        <v>20</v>
      </c>
      <c r="J14" s="117" t="s">
        <v>20</v>
      </c>
      <c r="K14" s="125" t="s">
        <v>20</v>
      </c>
    </row>
    <row r="15" spans="1:11" ht="15" customHeight="1" x14ac:dyDescent="0.25">
      <c r="A15" s="253" t="s">
        <v>55</v>
      </c>
      <c r="B15" s="102" t="s">
        <v>4</v>
      </c>
      <c r="C15" s="111">
        <v>95</v>
      </c>
      <c r="D15" s="113">
        <v>521</v>
      </c>
      <c r="E15" s="20">
        <f>C15/D15</f>
        <v>0.18234165067178504</v>
      </c>
      <c r="F15" s="111">
        <v>116</v>
      </c>
      <c r="G15" s="113">
        <f t="shared" ref="G15:G20" si="0">D15</f>
        <v>521</v>
      </c>
      <c r="H15" s="20">
        <f>F15/G15</f>
        <v>0.22264875239923224</v>
      </c>
      <c r="I15" s="111">
        <v>397</v>
      </c>
      <c r="J15" s="113">
        <f t="shared" ref="J15:J20" si="1">D15</f>
        <v>521</v>
      </c>
      <c r="K15" s="20">
        <f>I15/J15</f>
        <v>0.76199616122840697</v>
      </c>
    </row>
    <row r="16" spans="1:11" x14ac:dyDescent="0.25">
      <c r="A16" s="254"/>
      <c r="B16" s="98" t="s">
        <v>5</v>
      </c>
      <c r="C16" s="14">
        <v>16</v>
      </c>
      <c r="D16" s="15">
        <v>111</v>
      </c>
      <c r="E16" s="21">
        <f t="shared" ref="E16" si="2">C16/D16</f>
        <v>0.14414414414414414</v>
      </c>
      <c r="F16" s="14">
        <v>17</v>
      </c>
      <c r="G16" s="15">
        <f t="shared" si="0"/>
        <v>111</v>
      </c>
      <c r="H16" s="21">
        <f t="shared" ref="H16" si="3">F16/G16</f>
        <v>0.15315315315315314</v>
      </c>
      <c r="I16" s="14">
        <v>85</v>
      </c>
      <c r="J16" s="15">
        <f t="shared" si="1"/>
        <v>111</v>
      </c>
      <c r="K16" s="21">
        <f t="shared" ref="K16:K19" si="4">I16/J16</f>
        <v>0.76576576576576572</v>
      </c>
    </row>
    <row r="17" spans="1:11" x14ac:dyDescent="0.25">
      <c r="A17" s="254"/>
      <c r="B17" s="98" t="s">
        <v>6</v>
      </c>
      <c r="C17" s="14" t="s">
        <v>61</v>
      </c>
      <c r="D17" s="15">
        <v>28</v>
      </c>
      <c r="E17" s="21" t="s">
        <v>20</v>
      </c>
      <c r="F17" s="14" t="s">
        <v>61</v>
      </c>
      <c r="G17" s="15">
        <f t="shared" si="0"/>
        <v>28</v>
      </c>
      <c r="H17" s="21" t="s">
        <v>20</v>
      </c>
      <c r="I17" s="14">
        <v>19</v>
      </c>
      <c r="J17" s="15">
        <f t="shared" si="1"/>
        <v>28</v>
      </c>
      <c r="K17" s="21">
        <f t="shared" si="4"/>
        <v>0.6785714285714286</v>
      </c>
    </row>
    <row r="18" spans="1:11" x14ac:dyDescent="0.25">
      <c r="A18" s="254"/>
      <c r="B18" s="98" t="s">
        <v>7</v>
      </c>
      <c r="C18" s="14" t="s">
        <v>61</v>
      </c>
      <c r="D18" s="15">
        <v>30</v>
      </c>
      <c r="E18" s="21" t="s">
        <v>20</v>
      </c>
      <c r="F18" s="14" t="s">
        <v>61</v>
      </c>
      <c r="G18" s="15">
        <f t="shared" si="0"/>
        <v>30</v>
      </c>
      <c r="H18" s="21" t="s">
        <v>20</v>
      </c>
      <c r="I18" s="14">
        <v>20</v>
      </c>
      <c r="J18" s="15">
        <f t="shared" si="1"/>
        <v>30</v>
      </c>
      <c r="K18" s="21">
        <f t="shared" si="4"/>
        <v>0.66666666666666663</v>
      </c>
    </row>
    <row r="19" spans="1:11" x14ac:dyDescent="0.25">
      <c r="A19" s="254"/>
      <c r="B19" s="98" t="s">
        <v>8</v>
      </c>
      <c r="C19" s="14" t="s">
        <v>61</v>
      </c>
      <c r="D19" s="15">
        <v>21</v>
      </c>
      <c r="E19" s="21" t="s">
        <v>20</v>
      </c>
      <c r="F19" s="14" t="s">
        <v>61</v>
      </c>
      <c r="G19" s="15">
        <f t="shared" si="0"/>
        <v>21</v>
      </c>
      <c r="H19" s="21" t="s">
        <v>20</v>
      </c>
      <c r="I19" s="14">
        <v>18</v>
      </c>
      <c r="J19" s="15">
        <f t="shared" si="1"/>
        <v>21</v>
      </c>
      <c r="K19" s="21">
        <f t="shared" si="4"/>
        <v>0.8571428571428571</v>
      </c>
    </row>
    <row r="20" spans="1:11" x14ac:dyDescent="0.25">
      <c r="A20" s="254"/>
      <c r="B20" s="98" t="s">
        <v>9</v>
      </c>
      <c r="C20" s="14" t="s">
        <v>61</v>
      </c>
      <c r="D20" s="15" t="s">
        <v>61</v>
      </c>
      <c r="E20" s="21" t="s">
        <v>20</v>
      </c>
      <c r="F20" s="14" t="s">
        <v>61</v>
      </c>
      <c r="G20" s="15" t="str">
        <f t="shared" si="0"/>
        <v>&lt;10</v>
      </c>
      <c r="H20" s="21" t="s">
        <v>20</v>
      </c>
      <c r="I20" s="14" t="s">
        <v>61</v>
      </c>
      <c r="J20" s="15" t="str">
        <f t="shared" si="1"/>
        <v>&lt;10</v>
      </c>
      <c r="K20" s="21" t="s">
        <v>20</v>
      </c>
    </row>
    <row r="21" spans="1:11" x14ac:dyDescent="0.25">
      <c r="A21" s="254"/>
      <c r="B21" s="98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54"/>
      <c r="B22" s="123" t="s">
        <v>11</v>
      </c>
      <c r="C22" s="121">
        <f>$C$62</f>
        <v>1229</v>
      </c>
      <c r="D22" s="110">
        <f>D$62</f>
        <v>5631</v>
      </c>
      <c r="E22" s="122">
        <f>E$62</f>
        <v>0.21825608240099451</v>
      </c>
      <c r="F22" s="121">
        <f>F$62</f>
        <v>538</v>
      </c>
      <c r="G22" s="110">
        <f>G$62</f>
        <v>5424</v>
      </c>
      <c r="H22" s="122">
        <f>E$62</f>
        <v>0.21825608240099451</v>
      </c>
      <c r="I22" s="121">
        <f>I$62</f>
        <v>3637</v>
      </c>
      <c r="J22" s="110">
        <f>J$62</f>
        <v>5631</v>
      </c>
      <c r="K22" s="122">
        <f>K$62</f>
        <v>0.64588882969277217</v>
      </c>
    </row>
    <row r="23" spans="1:11" x14ac:dyDescent="0.25">
      <c r="A23" s="254"/>
      <c r="B23" s="100" t="s">
        <v>15</v>
      </c>
      <c r="C23" s="14" t="s">
        <v>20</v>
      </c>
      <c r="D23" s="15">
        <f t="shared" ref="D23:K23" si="5">D15-D17</f>
        <v>493</v>
      </c>
      <c r="E23" s="23" t="s">
        <v>20</v>
      </c>
      <c r="F23" s="14" t="s">
        <v>20</v>
      </c>
      <c r="G23" s="15">
        <f t="shared" si="5"/>
        <v>493</v>
      </c>
      <c r="H23" s="23" t="s">
        <v>20</v>
      </c>
      <c r="I23" s="14">
        <f t="shared" si="5"/>
        <v>378</v>
      </c>
      <c r="J23" s="15">
        <f t="shared" si="5"/>
        <v>493</v>
      </c>
      <c r="K23" s="23">
        <f t="shared" si="5"/>
        <v>8.3424732656978362E-2</v>
      </c>
    </row>
    <row r="24" spans="1:11" ht="15.75" thickBot="1" x14ac:dyDescent="0.3">
      <c r="A24" s="255"/>
      <c r="B24" s="101" t="s">
        <v>16</v>
      </c>
      <c r="C24" s="16">
        <f>C15-C16</f>
        <v>79</v>
      </c>
      <c r="D24" s="17">
        <f t="shared" ref="D24:K24" si="6">D15-D16</f>
        <v>410</v>
      </c>
      <c r="E24" s="25">
        <f t="shared" si="6"/>
        <v>3.8197506527640895E-2</v>
      </c>
      <c r="F24" s="16">
        <f t="shared" si="6"/>
        <v>99</v>
      </c>
      <c r="G24" s="17">
        <f t="shared" si="6"/>
        <v>410</v>
      </c>
      <c r="H24" s="25">
        <f t="shared" si="6"/>
        <v>6.9495599246079093E-2</v>
      </c>
      <c r="I24" s="16">
        <f t="shared" si="6"/>
        <v>312</v>
      </c>
      <c r="J24" s="17">
        <f t="shared" si="6"/>
        <v>410</v>
      </c>
      <c r="K24" s="25">
        <f t="shared" si="6"/>
        <v>-3.7696045373587506E-3</v>
      </c>
    </row>
    <row r="25" spans="1:11" x14ac:dyDescent="0.25">
      <c r="A25" s="256" t="s">
        <v>65</v>
      </c>
      <c r="B25" s="97" t="s">
        <v>4</v>
      </c>
      <c r="C25" s="120" t="s">
        <v>61</v>
      </c>
      <c r="D25" s="119">
        <v>16</v>
      </c>
      <c r="E25" s="127" t="s">
        <v>20</v>
      </c>
      <c r="F25" s="120"/>
      <c r="G25" s="119">
        <f t="shared" ref="G25:G28" si="7">D25</f>
        <v>16</v>
      </c>
      <c r="H25" s="127"/>
      <c r="I25" s="128">
        <v>14</v>
      </c>
      <c r="J25" s="119">
        <f t="shared" ref="J25:J28" si="8">D25</f>
        <v>16</v>
      </c>
      <c r="K25" s="127"/>
    </row>
    <row r="26" spans="1:11" x14ac:dyDescent="0.25">
      <c r="A26" s="257"/>
      <c r="B26" s="98" t="s">
        <v>5</v>
      </c>
      <c r="C26" s="14"/>
      <c r="D26" s="15" t="s">
        <v>61</v>
      </c>
      <c r="E26" s="137"/>
      <c r="F26" s="14"/>
      <c r="G26" s="15" t="str">
        <f t="shared" si="7"/>
        <v>&lt;10</v>
      </c>
      <c r="H26" s="137"/>
      <c r="I26" s="95" t="s">
        <v>61</v>
      </c>
      <c r="J26" s="15" t="str">
        <f t="shared" si="8"/>
        <v>&lt;10</v>
      </c>
      <c r="K26" s="137"/>
    </row>
    <row r="27" spans="1:11" x14ac:dyDescent="0.25">
      <c r="A27" s="257"/>
      <c r="B27" s="98" t="s">
        <v>6</v>
      </c>
      <c r="C27" s="14"/>
      <c r="D27" s="15" t="s">
        <v>61</v>
      </c>
      <c r="E27" s="137"/>
      <c r="F27" s="14"/>
      <c r="G27" s="15" t="str">
        <f t="shared" si="7"/>
        <v>&lt;10</v>
      </c>
      <c r="H27" s="137"/>
      <c r="I27" s="95" t="s">
        <v>61</v>
      </c>
      <c r="J27" s="15" t="str">
        <f t="shared" si="8"/>
        <v>&lt;10</v>
      </c>
      <c r="K27" s="137"/>
    </row>
    <row r="28" spans="1:11" x14ac:dyDescent="0.25">
      <c r="A28" s="257"/>
      <c r="B28" s="98" t="s">
        <v>7</v>
      </c>
      <c r="C28" s="14"/>
      <c r="D28" s="15" t="s">
        <v>61</v>
      </c>
      <c r="E28" s="137"/>
      <c r="F28" s="14"/>
      <c r="G28" s="15" t="str">
        <f t="shared" si="7"/>
        <v>&lt;10</v>
      </c>
      <c r="H28" s="137"/>
      <c r="I28" s="95" t="s">
        <v>61</v>
      </c>
      <c r="J28" s="15" t="str">
        <f t="shared" si="8"/>
        <v>&lt;10</v>
      </c>
      <c r="K28" s="137"/>
    </row>
    <row r="29" spans="1:11" x14ac:dyDescent="0.25">
      <c r="A29" s="257"/>
      <c r="B29" s="98" t="s">
        <v>8</v>
      </c>
      <c r="C29" s="14"/>
      <c r="D29" s="15"/>
      <c r="E29" s="137"/>
      <c r="F29" s="14"/>
      <c r="G29" s="15"/>
      <c r="H29" s="137"/>
      <c r="I29" s="95"/>
      <c r="J29" s="15"/>
      <c r="K29" s="137"/>
    </row>
    <row r="30" spans="1:11" x14ac:dyDescent="0.25">
      <c r="A30" s="257"/>
      <c r="B30" s="98" t="s">
        <v>9</v>
      </c>
      <c r="C30" s="14"/>
      <c r="D30" s="15"/>
      <c r="E30" s="137"/>
      <c r="F30" s="14"/>
      <c r="G30" s="15"/>
      <c r="H30" s="137"/>
      <c r="I30" s="95"/>
      <c r="J30" s="15"/>
      <c r="K30" s="137"/>
    </row>
    <row r="31" spans="1:11" x14ac:dyDescent="0.25">
      <c r="A31" s="257"/>
      <c r="B31" s="98" t="s">
        <v>10</v>
      </c>
      <c r="C31" s="14"/>
      <c r="D31" s="15"/>
      <c r="E31" s="137"/>
      <c r="F31" s="14"/>
      <c r="G31" s="15"/>
      <c r="H31" s="137"/>
      <c r="I31" s="95"/>
      <c r="J31" s="15"/>
      <c r="K31" s="137"/>
    </row>
    <row r="32" spans="1:11" x14ac:dyDescent="0.25">
      <c r="A32" s="257"/>
      <c r="B32" s="123" t="s">
        <v>11</v>
      </c>
      <c r="C32" s="121">
        <f>$C$62</f>
        <v>1229</v>
      </c>
      <c r="D32" s="110">
        <f>D$62</f>
        <v>5631</v>
      </c>
      <c r="E32" s="135">
        <f>E$62</f>
        <v>0.21825608240099451</v>
      </c>
      <c r="F32" s="121">
        <f>F$62</f>
        <v>538</v>
      </c>
      <c r="G32" s="110">
        <f>G$62</f>
        <v>5424</v>
      </c>
      <c r="H32" s="135">
        <f>E$62</f>
        <v>0.21825608240099451</v>
      </c>
      <c r="I32" s="124">
        <f>I$62</f>
        <v>3637</v>
      </c>
      <c r="J32" s="110">
        <f>J$62</f>
        <v>5631</v>
      </c>
      <c r="K32" s="135">
        <f>K$62</f>
        <v>0.64588882969277217</v>
      </c>
    </row>
    <row r="33" spans="1:11" x14ac:dyDescent="0.25">
      <c r="A33" s="257"/>
      <c r="B33" s="100" t="s">
        <v>15</v>
      </c>
      <c r="C33" s="14"/>
      <c r="D33" s="15" t="s">
        <v>20</v>
      </c>
      <c r="E33" s="136"/>
      <c r="F33" s="14"/>
      <c r="G33" s="15" t="s">
        <v>20</v>
      </c>
      <c r="H33" s="136"/>
      <c r="I33" s="95" t="s">
        <v>20</v>
      </c>
      <c r="J33" s="15" t="s">
        <v>20</v>
      </c>
      <c r="K33" s="136" t="s">
        <v>20</v>
      </c>
    </row>
    <row r="34" spans="1:11" ht="15.75" thickBot="1" x14ac:dyDescent="0.3">
      <c r="A34" s="258"/>
      <c r="B34" s="101" t="s">
        <v>16</v>
      </c>
      <c r="C34" s="16"/>
      <c r="D34" s="17" t="s">
        <v>20</v>
      </c>
      <c r="E34" s="134"/>
      <c r="F34" s="16"/>
      <c r="G34" s="17" t="s">
        <v>20</v>
      </c>
      <c r="H34" s="134"/>
      <c r="I34" s="96" t="s">
        <v>20</v>
      </c>
      <c r="J34" s="17" t="s">
        <v>20</v>
      </c>
      <c r="K34" s="134" t="s">
        <v>20</v>
      </c>
    </row>
    <row r="35" spans="1:11" ht="15" customHeight="1" x14ac:dyDescent="0.25">
      <c r="A35" s="253" t="s">
        <v>22</v>
      </c>
      <c r="B35" s="97" t="s">
        <v>4</v>
      </c>
      <c r="C35" s="120">
        <v>209</v>
      </c>
      <c r="D35" s="119">
        <v>950</v>
      </c>
      <c r="E35" s="127">
        <f>C35/D35</f>
        <v>0.22</v>
      </c>
      <c r="F35" s="120">
        <v>39</v>
      </c>
      <c r="G35" s="119">
        <f t="shared" ref="G35:G40" si="9">D35</f>
        <v>950</v>
      </c>
      <c r="H35" s="127">
        <f>F35/G35</f>
        <v>4.1052631578947368E-2</v>
      </c>
      <c r="I35" s="128">
        <v>667</v>
      </c>
      <c r="J35" s="119">
        <f t="shared" ref="J35:J40" si="10">D35</f>
        <v>950</v>
      </c>
      <c r="K35" s="127">
        <f>I35/J35</f>
        <v>0.70210526315789479</v>
      </c>
    </row>
    <row r="36" spans="1:11" x14ac:dyDescent="0.25">
      <c r="A36" s="254"/>
      <c r="B36" s="98" t="s">
        <v>5</v>
      </c>
      <c r="C36" s="14">
        <v>96</v>
      </c>
      <c r="D36" s="15">
        <v>642</v>
      </c>
      <c r="E36" s="21">
        <f t="shared" ref="E36:E39" si="11">C36/D36</f>
        <v>0.14953271028037382</v>
      </c>
      <c r="F36" s="14">
        <v>16</v>
      </c>
      <c r="G36" s="15">
        <f t="shared" si="9"/>
        <v>642</v>
      </c>
      <c r="H36" s="21">
        <f t="shared" ref="H36" si="12">F36/G36</f>
        <v>2.4922118380062305E-2</v>
      </c>
      <c r="I36" s="95">
        <v>399</v>
      </c>
      <c r="J36" s="15">
        <f t="shared" si="10"/>
        <v>642</v>
      </c>
      <c r="K36" s="21">
        <f t="shared" ref="K36:K39" si="13">I36/J36</f>
        <v>0.62149532710280375</v>
      </c>
    </row>
    <row r="37" spans="1:11" x14ac:dyDescent="0.25">
      <c r="A37" s="254"/>
      <c r="B37" s="98" t="s">
        <v>6</v>
      </c>
      <c r="C37" s="14">
        <v>26</v>
      </c>
      <c r="D37" s="15">
        <v>212</v>
      </c>
      <c r="E37" s="21">
        <f t="shared" si="11"/>
        <v>0.12264150943396226</v>
      </c>
      <c r="F37" s="14" t="s">
        <v>61</v>
      </c>
      <c r="G37" s="15">
        <f t="shared" si="9"/>
        <v>212</v>
      </c>
      <c r="H37" s="21" t="s">
        <v>20</v>
      </c>
      <c r="I37" s="95">
        <v>95</v>
      </c>
      <c r="J37" s="15">
        <f t="shared" si="10"/>
        <v>212</v>
      </c>
      <c r="K37" s="21">
        <f t="shared" si="13"/>
        <v>0.44811320754716982</v>
      </c>
    </row>
    <row r="38" spans="1:11" x14ac:dyDescent="0.25">
      <c r="A38" s="254"/>
      <c r="B38" s="98" t="s">
        <v>7</v>
      </c>
      <c r="C38" s="14">
        <v>11</v>
      </c>
      <c r="D38" s="15">
        <v>58</v>
      </c>
      <c r="E38" s="21">
        <f t="shared" si="11"/>
        <v>0.18965517241379309</v>
      </c>
      <c r="F38" s="14" t="s">
        <v>61</v>
      </c>
      <c r="G38" s="15">
        <f t="shared" si="9"/>
        <v>58</v>
      </c>
      <c r="H38" s="21" t="s">
        <v>20</v>
      </c>
      <c r="I38" s="95">
        <v>33</v>
      </c>
      <c r="J38" s="15">
        <f t="shared" si="10"/>
        <v>58</v>
      </c>
      <c r="K38" s="21">
        <f t="shared" si="13"/>
        <v>0.56896551724137934</v>
      </c>
    </row>
    <row r="39" spans="1:11" x14ac:dyDescent="0.25">
      <c r="A39" s="254"/>
      <c r="B39" s="98" t="s">
        <v>8</v>
      </c>
      <c r="C39" s="14">
        <v>10</v>
      </c>
      <c r="D39" s="15">
        <v>29</v>
      </c>
      <c r="E39" s="21">
        <f t="shared" si="11"/>
        <v>0.34482758620689657</v>
      </c>
      <c r="F39" s="14" t="s">
        <v>61</v>
      </c>
      <c r="G39" s="15">
        <f t="shared" si="9"/>
        <v>29</v>
      </c>
      <c r="H39" s="21" t="s">
        <v>20</v>
      </c>
      <c r="I39" s="95">
        <v>20</v>
      </c>
      <c r="J39" s="15">
        <f t="shared" si="10"/>
        <v>29</v>
      </c>
      <c r="K39" s="21">
        <f t="shared" si="13"/>
        <v>0.68965517241379315</v>
      </c>
    </row>
    <row r="40" spans="1:11" x14ac:dyDescent="0.25">
      <c r="A40" s="254"/>
      <c r="B40" s="98" t="s">
        <v>9</v>
      </c>
      <c r="C40" s="14"/>
      <c r="D40" s="15" t="s">
        <v>61</v>
      </c>
      <c r="E40" s="21"/>
      <c r="F40" s="14"/>
      <c r="G40" s="15" t="str">
        <f t="shared" si="9"/>
        <v>&lt;10</v>
      </c>
      <c r="H40" s="21"/>
      <c r="I40" s="95" t="s">
        <v>61</v>
      </c>
      <c r="J40" s="15" t="str">
        <f t="shared" si="10"/>
        <v>&lt;10</v>
      </c>
      <c r="K40" s="21" t="s">
        <v>20</v>
      </c>
    </row>
    <row r="41" spans="1:11" x14ac:dyDescent="0.25">
      <c r="A41" s="254"/>
      <c r="B41" s="98" t="s">
        <v>10</v>
      </c>
      <c r="C41" s="14"/>
      <c r="D41" s="15"/>
      <c r="E41" s="21"/>
      <c r="F41" s="14"/>
      <c r="G41" s="15"/>
      <c r="H41" s="21"/>
      <c r="I41" s="95"/>
      <c r="J41" s="15"/>
      <c r="K41" s="21"/>
    </row>
    <row r="42" spans="1:11" x14ac:dyDescent="0.25">
      <c r="A42" s="254"/>
      <c r="B42" s="123" t="s">
        <v>11</v>
      </c>
      <c r="C42" s="121">
        <f>$C$62</f>
        <v>1229</v>
      </c>
      <c r="D42" s="110">
        <f>D$62</f>
        <v>5631</v>
      </c>
      <c r="E42" s="122">
        <f>E$62</f>
        <v>0.21825608240099451</v>
      </c>
      <c r="F42" s="121">
        <f>F$62</f>
        <v>538</v>
      </c>
      <c r="G42" s="110">
        <f>G$62</f>
        <v>5424</v>
      </c>
      <c r="H42" s="122">
        <f>E$62</f>
        <v>0.21825608240099451</v>
      </c>
      <c r="I42" s="124">
        <f>I$62</f>
        <v>3637</v>
      </c>
      <c r="J42" s="110">
        <f>J$62</f>
        <v>5631</v>
      </c>
      <c r="K42" s="122">
        <f>K$62</f>
        <v>0.64588882969277217</v>
      </c>
    </row>
    <row r="43" spans="1:11" x14ac:dyDescent="0.25">
      <c r="A43" s="254"/>
      <c r="B43" s="100" t="s">
        <v>15</v>
      </c>
      <c r="C43" s="14">
        <f t="shared" ref="C43:K43" si="14">C35-C37</f>
        <v>183</v>
      </c>
      <c r="D43" s="15">
        <f t="shared" si="14"/>
        <v>738</v>
      </c>
      <c r="E43" s="23">
        <f t="shared" si="14"/>
        <v>9.7358490566037736E-2</v>
      </c>
      <c r="F43" s="14" t="s">
        <v>20</v>
      </c>
      <c r="G43" s="15">
        <f t="shared" si="14"/>
        <v>738</v>
      </c>
      <c r="H43" s="23" t="s">
        <v>20</v>
      </c>
      <c r="I43" s="95">
        <f t="shared" si="14"/>
        <v>572</v>
      </c>
      <c r="J43" s="15">
        <f t="shared" si="14"/>
        <v>738</v>
      </c>
      <c r="K43" s="23">
        <f t="shared" si="14"/>
        <v>0.25399205561072496</v>
      </c>
    </row>
    <row r="44" spans="1:11" ht="15.75" thickBot="1" x14ac:dyDescent="0.3">
      <c r="A44" s="255"/>
      <c r="B44" s="101" t="s">
        <v>16</v>
      </c>
      <c r="C44" s="16">
        <f t="shared" ref="C44:K44" si="15">C35-C36</f>
        <v>113</v>
      </c>
      <c r="D44" s="17">
        <f t="shared" si="15"/>
        <v>308</v>
      </c>
      <c r="E44" s="24">
        <f t="shared" si="15"/>
        <v>7.046728971962618E-2</v>
      </c>
      <c r="F44" s="16">
        <f t="shared" si="15"/>
        <v>23</v>
      </c>
      <c r="G44" s="17">
        <f t="shared" si="15"/>
        <v>308</v>
      </c>
      <c r="H44" s="24">
        <f t="shared" si="15"/>
        <v>1.6130513198885064E-2</v>
      </c>
      <c r="I44" s="96">
        <f t="shared" si="15"/>
        <v>268</v>
      </c>
      <c r="J44" s="17">
        <f t="shared" si="15"/>
        <v>308</v>
      </c>
      <c r="K44" s="24">
        <f t="shared" si="15"/>
        <v>8.0609936055091036E-2</v>
      </c>
    </row>
    <row r="45" spans="1:11" ht="15" customHeight="1" x14ac:dyDescent="0.25">
      <c r="A45" s="256" t="s">
        <v>23</v>
      </c>
      <c r="B45" s="97" t="s">
        <v>4</v>
      </c>
      <c r="C45" s="111">
        <v>489</v>
      </c>
      <c r="D45" s="113">
        <v>1543</v>
      </c>
      <c r="E45" s="20">
        <f t="shared" ref="E45:E49" si="16">C45/D45</f>
        <v>0.31691510045366172</v>
      </c>
      <c r="F45" s="111">
        <v>223</v>
      </c>
      <c r="G45" s="113">
        <f t="shared" ref="G45:G50" si="17">D45</f>
        <v>1543</v>
      </c>
      <c r="H45" s="20">
        <f t="shared" ref="H45:H46" si="18">F45/G45</f>
        <v>0.14452365521710953</v>
      </c>
      <c r="I45" s="114">
        <v>1060</v>
      </c>
      <c r="J45" s="113">
        <f t="shared" ref="J45:J50" si="19">D45</f>
        <v>1543</v>
      </c>
      <c r="K45" s="20">
        <f t="shared" ref="K45:K49" si="20">I45/J45</f>
        <v>0.68697342838626052</v>
      </c>
    </row>
    <row r="46" spans="1:11" x14ac:dyDescent="0.25">
      <c r="A46" s="257"/>
      <c r="B46" s="98" t="s">
        <v>5</v>
      </c>
      <c r="C46" s="14">
        <v>137</v>
      </c>
      <c r="D46" s="15">
        <v>581</v>
      </c>
      <c r="E46" s="21">
        <f t="shared" si="16"/>
        <v>0.23580034423407917</v>
      </c>
      <c r="F46" s="14">
        <v>44</v>
      </c>
      <c r="G46" s="15">
        <f t="shared" si="17"/>
        <v>581</v>
      </c>
      <c r="H46" s="21">
        <f t="shared" si="18"/>
        <v>7.5731497418244406E-2</v>
      </c>
      <c r="I46" s="95">
        <v>380</v>
      </c>
      <c r="J46" s="15">
        <f t="shared" si="19"/>
        <v>581</v>
      </c>
      <c r="K46" s="21">
        <f t="shared" si="20"/>
        <v>0.65404475043029264</v>
      </c>
    </row>
    <row r="47" spans="1:11" x14ac:dyDescent="0.25">
      <c r="A47" s="257"/>
      <c r="B47" s="98" t="s">
        <v>6</v>
      </c>
      <c r="C47" s="14">
        <v>59</v>
      </c>
      <c r="D47" s="15">
        <v>595</v>
      </c>
      <c r="E47" s="21">
        <f t="shared" si="16"/>
        <v>9.9159663865546213E-2</v>
      </c>
      <c r="F47" s="14">
        <v>20</v>
      </c>
      <c r="G47" s="15">
        <f t="shared" si="17"/>
        <v>595</v>
      </c>
      <c r="H47" s="21">
        <f>F47/G47</f>
        <v>3.3613445378151259E-2</v>
      </c>
      <c r="I47" s="95">
        <v>274</v>
      </c>
      <c r="J47" s="15">
        <f t="shared" si="19"/>
        <v>595</v>
      </c>
      <c r="K47" s="21">
        <f t="shared" si="20"/>
        <v>0.46050420168067224</v>
      </c>
    </row>
    <row r="48" spans="1:11" x14ac:dyDescent="0.25">
      <c r="A48" s="257"/>
      <c r="B48" s="98" t="s">
        <v>7</v>
      </c>
      <c r="C48" s="14">
        <v>34</v>
      </c>
      <c r="D48" s="15">
        <v>135</v>
      </c>
      <c r="E48" s="21">
        <f t="shared" si="16"/>
        <v>0.25185185185185183</v>
      </c>
      <c r="F48" s="14">
        <v>10</v>
      </c>
      <c r="G48" s="15">
        <f t="shared" si="17"/>
        <v>135</v>
      </c>
      <c r="H48" s="21">
        <f>F48/G48</f>
        <v>7.407407407407407E-2</v>
      </c>
      <c r="I48" s="95">
        <v>78</v>
      </c>
      <c r="J48" s="15">
        <f t="shared" si="19"/>
        <v>135</v>
      </c>
      <c r="K48" s="21">
        <f t="shared" si="20"/>
        <v>0.57777777777777772</v>
      </c>
    </row>
    <row r="49" spans="1:15" x14ac:dyDescent="0.25">
      <c r="A49" s="257"/>
      <c r="B49" s="98" t="s">
        <v>8</v>
      </c>
      <c r="C49" s="14">
        <v>29</v>
      </c>
      <c r="D49" s="15">
        <v>65</v>
      </c>
      <c r="E49" s="21">
        <f t="shared" si="16"/>
        <v>0.44615384615384618</v>
      </c>
      <c r="F49" s="14">
        <v>16</v>
      </c>
      <c r="G49" s="15">
        <f t="shared" si="17"/>
        <v>65</v>
      </c>
      <c r="H49" s="21">
        <f>F49/G49</f>
        <v>0.24615384615384617</v>
      </c>
      <c r="I49" s="95">
        <v>51</v>
      </c>
      <c r="J49" s="15">
        <f t="shared" si="19"/>
        <v>65</v>
      </c>
      <c r="K49" s="21">
        <f t="shared" si="20"/>
        <v>0.7846153846153846</v>
      </c>
    </row>
    <row r="50" spans="1:15" x14ac:dyDescent="0.25">
      <c r="A50" s="257"/>
      <c r="B50" s="98" t="s">
        <v>9</v>
      </c>
      <c r="C50" s="14" t="s">
        <v>61</v>
      </c>
      <c r="D50" s="15">
        <v>14</v>
      </c>
      <c r="E50" s="21" t="s">
        <v>20</v>
      </c>
      <c r="F50" s="14" t="s">
        <v>61</v>
      </c>
      <c r="G50" s="15">
        <f t="shared" si="17"/>
        <v>14</v>
      </c>
      <c r="H50" s="21" t="s">
        <v>20</v>
      </c>
      <c r="I50" s="95" t="s">
        <v>61</v>
      </c>
      <c r="J50" s="15">
        <f t="shared" si="19"/>
        <v>14</v>
      </c>
      <c r="K50" s="21" t="s">
        <v>20</v>
      </c>
    </row>
    <row r="51" spans="1:15" x14ac:dyDescent="0.25">
      <c r="A51" s="257"/>
      <c r="B51" s="98" t="s">
        <v>10</v>
      </c>
      <c r="C51" s="14"/>
      <c r="D51" s="15"/>
      <c r="E51" s="21"/>
      <c r="F51" s="14"/>
      <c r="G51" s="15"/>
      <c r="H51" s="21"/>
      <c r="I51" s="95"/>
      <c r="J51" s="15"/>
      <c r="K51" s="21"/>
    </row>
    <row r="52" spans="1:15" x14ac:dyDescent="0.25">
      <c r="A52" s="257"/>
      <c r="B52" s="123" t="s">
        <v>11</v>
      </c>
      <c r="C52" s="121">
        <f>$C$62</f>
        <v>1229</v>
      </c>
      <c r="D52" s="110">
        <f>D$62</f>
        <v>5631</v>
      </c>
      <c r="E52" s="122">
        <f>E$62</f>
        <v>0.21825608240099451</v>
      </c>
      <c r="F52" s="121">
        <f>F$62</f>
        <v>538</v>
      </c>
      <c r="G52" s="110">
        <f>G$62</f>
        <v>5424</v>
      </c>
      <c r="H52" s="122">
        <f>E$62</f>
        <v>0.21825608240099451</v>
      </c>
      <c r="I52" s="124">
        <f>I$62</f>
        <v>3637</v>
      </c>
      <c r="J52" s="110">
        <f>J$62</f>
        <v>5631</v>
      </c>
      <c r="K52" s="122">
        <f>K$62</f>
        <v>0.64588882969277217</v>
      </c>
    </row>
    <row r="53" spans="1:15" x14ac:dyDescent="0.25">
      <c r="A53" s="257"/>
      <c r="B53" s="100" t="s">
        <v>15</v>
      </c>
      <c r="C53" s="14">
        <f t="shared" ref="C53:K53" si="21">C45-C47</f>
        <v>430</v>
      </c>
      <c r="D53" s="15">
        <f t="shared" si="21"/>
        <v>948</v>
      </c>
      <c r="E53" s="23">
        <f t="shared" si="21"/>
        <v>0.21775543658811553</v>
      </c>
      <c r="F53" s="14">
        <f>F45-F47</f>
        <v>203</v>
      </c>
      <c r="G53" s="15">
        <f t="shared" si="21"/>
        <v>948</v>
      </c>
      <c r="H53" s="23">
        <f>H45-H47</f>
        <v>0.11091020983895827</v>
      </c>
      <c r="I53" s="95">
        <f t="shared" si="21"/>
        <v>786</v>
      </c>
      <c r="J53" s="15">
        <f t="shared" si="21"/>
        <v>948</v>
      </c>
      <c r="K53" s="23">
        <f t="shared" si="21"/>
        <v>0.22646922670558828</v>
      </c>
    </row>
    <row r="54" spans="1:15" ht="15.75" thickBot="1" x14ac:dyDescent="0.3">
      <c r="A54" s="258"/>
      <c r="B54" s="101" t="s">
        <v>16</v>
      </c>
      <c r="C54" s="16">
        <f t="shared" ref="C54:K54" si="22">C45-C46</f>
        <v>352</v>
      </c>
      <c r="D54" s="17">
        <f t="shared" si="22"/>
        <v>962</v>
      </c>
      <c r="E54" s="24">
        <f t="shared" si="22"/>
        <v>8.1114756219582557E-2</v>
      </c>
      <c r="F54" s="16">
        <f t="shared" si="22"/>
        <v>179</v>
      </c>
      <c r="G54" s="17">
        <f t="shared" si="22"/>
        <v>962</v>
      </c>
      <c r="H54" s="24">
        <f t="shared" si="22"/>
        <v>6.879215779886512E-2</v>
      </c>
      <c r="I54" s="96">
        <f t="shared" si="22"/>
        <v>680</v>
      </c>
      <c r="J54" s="17">
        <f t="shared" si="22"/>
        <v>962</v>
      </c>
      <c r="K54" s="24">
        <f t="shared" si="22"/>
        <v>3.2928677955967878E-2</v>
      </c>
    </row>
    <row r="55" spans="1:15" ht="15" customHeight="1" x14ac:dyDescent="0.25">
      <c r="A55" s="253" t="s">
        <v>60</v>
      </c>
      <c r="B55" s="104" t="s">
        <v>4</v>
      </c>
      <c r="C55" s="111">
        <f>'Adv Course Enrollments'!B102</f>
        <v>797</v>
      </c>
      <c r="D55" s="113">
        <v>3061</v>
      </c>
      <c r="E55" s="20">
        <f>C55/D55</f>
        <v>0.26037242731133614</v>
      </c>
      <c r="F55" s="111">
        <v>378</v>
      </c>
      <c r="G55" s="113">
        <f t="shared" ref="G55:G60" si="23">D55</f>
        <v>3061</v>
      </c>
      <c r="H55" s="20">
        <f>F55/G55</f>
        <v>0.1234890558640967</v>
      </c>
      <c r="I55" s="119">
        <f>'Adv Course Enrollments'!J102</f>
        <v>2133</v>
      </c>
      <c r="J55" s="113">
        <f>'Adv Course Enrollments'!K102</f>
        <v>3061</v>
      </c>
      <c r="K55" s="20">
        <f>I55/J55</f>
        <v>0.69683110094740286</v>
      </c>
    </row>
    <row r="56" spans="1:15" ht="15" customHeight="1" x14ac:dyDescent="0.25">
      <c r="A56" s="254"/>
      <c r="B56" s="73" t="s">
        <v>5</v>
      </c>
      <c r="C56" s="14">
        <f>'Adv Course Enrollments'!B103</f>
        <v>249</v>
      </c>
      <c r="D56" s="15">
        <v>1350</v>
      </c>
      <c r="E56" s="21">
        <f t="shared" ref="E56:E59" si="24">C56/D56</f>
        <v>0.18444444444444444</v>
      </c>
      <c r="F56" s="14">
        <v>77</v>
      </c>
      <c r="G56" s="15">
        <f t="shared" si="23"/>
        <v>1350</v>
      </c>
      <c r="H56" s="21">
        <f t="shared" ref="H56:H59" si="25">F56/G56</f>
        <v>5.7037037037037039E-2</v>
      </c>
      <c r="I56" s="15">
        <f>'Adv Course Enrollments'!J103</f>
        <v>868</v>
      </c>
      <c r="J56" s="15">
        <f>'Adv Course Enrollments'!K103</f>
        <v>1350</v>
      </c>
      <c r="K56" s="21">
        <f t="shared" ref="K56:K59" si="26">I56/J56</f>
        <v>0.64296296296296296</v>
      </c>
    </row>
    <row r="57" spans="1:15" x14ac:dyDescent="0.25">
      <c r="A57" s="254"/>
      <c r="B57" s="73" t="s">
        <v>6</v>
      </c>
      <c r="C57" s="14">
        <f>'Adv Course Enrollments'!B104</f>
        <v>88</v>
      </c>
      <c r="D57" s="15">
        <v>857</v>
      </c>
      <c r="E57" s="21">
        <f t="shared" si="24"/>
        <v>0.10268378063010501</v>
      </c>
      <c r="F57" s="14">
        <v>35</v>
      </c>
      <c r="G57" s="15">
        <f t="shared" si="23"/>
        <v>857</v>
      </c>
      <c r="H57" s="21">
        <f t="shared" si="25"/>
        <v>4.0840140023337225E-2</v>
      </c>
      <c r="I57" s="15">
        <f>'Adv Course Enrollments'!J104</f>
        <v>399</v>
      </c>
      <c r="J57" s="15">
        <f>'Adv Course Enrollments'!K104</f>
        <v>857</v>
      </c>
      <c r="K57" s="21">
        <f t="shared" si="26"/>
        <v>0.46557759626604434</v>
      </c>
    </row>
    <row r="58" spans="1:15" x14ac:dyDescent="0.25">
      <c r="A58" s="254"/>
      <c r="B58" s="73" t="s">
        <v>7</v>
      </c>
      <c r="C58" s="14">
        <f>'Adv Course Enrollments'!B105</f>
        <v>49</v>
      </c>
      <c r="D58" s="15">
        <v>23</v>
      </c>
      <c r="E58" s="21">
        <f t="shared" si="24"/>
        <v>2.1304347826086958</v>
      </c>
      <c r="F58" s="14">
        <v>20</v>
      </c>
      <c r="G58" s="15">
        <f t="shared" si="23"/>
        <v>23</v>
      </c>
      <c r="H58" s="21">
        <f t="shared" si="25"/>
        <v>0.86956521739130432</v>
      </c>
      <c r="I58" s="15">
        <f>'Adv Course Enrollments'!J105</f>
        <v>138</v>
      </c>
      <c r="J58" s="15">
        <f>'Adv Course Enrollments'!K105</f>
        <v>230</v>
      </c>
      <c r="K58" s="21">
        <f t="shared" si="26"/>
        <v>0.6</v>
      </c>
    </row>
    <row r="59" spans="1:15" x14ac:dyDescent="0.25">
      <c r="A59" s="254"/>
      <c r="B59" s="73" t="s">
        <v>8</v>
      </c>
      <c r="C59" s="14">
        <f>'Adv Course Enrollments'!B106</f>
        <v>44</v>
      </c>
      <c r="D59" s="15">
        <v>116</v>
      </c>
      <c r="E59" s="21">
        <f t="shared" si="24"/>
        <v>0.37931034482758619</v>
      </c>
      <c r="F59" s="14">
        <v>26</v>
      </c>
      <c r="G59" s="15">
        <f t="shared" si="23"/>
        <v>116</v>
      </c>
      <c r="H59" s="21">
        <f t="shared" si="25"/>
        <v>0.22413793103448276</v>
      </c>
      <c r="I59" s="15">
        <f>'Adv Course Enrollments'!J106</f>
        <v>89</v>
      </c>
      <c r="J59" s="15">
        <f>'Adv Course Enrollments'!K106</f>
        <v>116</v>
      </c>
      <c r="K59" s="21">
        <f t="shared" si="26"/>
        <v>0.76724137931034486</v>
      </c>
    </row>
    <row r="60" spans="1:15" x14ac:dyDescent="0.25">
      <c r="A60" s="254"/>
      <c r="B60" s="73" t="s">
        <v>9</v>
      </c>
      <c r="C60" s="14" t="str">
        <f>'Adv Course Enrollments'!B107</f>
        <v>&lt;10</v>
      </c>
      <c r="D60" s="15">
        <v>17</v>
      </c>
      <c r="E60" s="21" t="s">
        <v>20</v>
      </c>
      <c r="F60" s="14" t="s">
        <v>61</v>
      </c>
      <c r="G60" s="15">
        <f t="shared" si="23"/>
        <v>17</v>
      </c>
      <c r="H60" s="21" t="s">
        <v>20</v>
      </c>
      <c r="I60" s="15" t="str">
        <f>'Adv Course Enrollments'!J107</f>
        <v>&lt;10</v>
      </c>
      <c r="J60" s="15">
        <f>'Adv Course Enrollments'!K107</f>
        <v>17</v>
      </c>
      <c r="K60" s="21" t="s">
        <v>20</v>
      </c>
    </row>
    <row r="61" spans="1:15" x14ac:dyDescent="0.25">
      <c r="A61" s="254"/>
      <c r="B61" s="73" t="s">
        <v>10</v>
      </c>
      <c r="C61" s="14"/>
      <c r="D61" s="15" t="s">
        <v>61</v>
      </c>
      <c r="E61" s="21"/>
      <c r="F61" s="14"/>
      <c r="G61" s="15"/>
      <c r="H61" s="21"/>
      <c r="I61" s="15"/>
      <c r="J61" s="15" t="str">
        <f>'Adv Course Enrollments'!K108</f>
        <v>&lt;10</v>
      </c>
      <c r="K61" s="21"/>
      <c r="O61" s="103"/>
    </row>
    <row r="62" spans="1:15" x14ac:dyDescent="0.25">
      <c r="A62" s="254"/>
      <c r="B62" s="74" t="s">
        <v>11</v>
      </c>
      <c r="C62" s="121">
        <f>'Adv Course Enrollments'!B109</f>
        <v>1229</v>
      </c>
      <c r="D62" s="110">
        <v>5631</v>
      </c>
      <c r="E62" s="122">
        <f>C62/D62</f>
        <v>0.21825608240099451</v>
      </c>
      <c r="F62" s="121">
        <v>538</v>
      </c>
      <c r="G62" s="110">
        <f>SUM(G55:G61)</f>
        <v>5424</v>
      </c>
      <c r="H62" s="122">
        <f>F62/G62</f>
        <v>9.9188790560471973E-2</v>
      </c>
      <c r="I62" s="110">
        <f>'Adv Course Enrollments'!J109</f>
        <v>3637</v>
      </c>
      <c r="J62" s="110">
        <f>'Adv Course Enrollments'!K109</f>
        <v>5631</v>
      </c>
      <c r="K62" s="122">
        <f>I62/J62</f>
        <v>0.64588882969277217</v>
      </c>
    </row>
    <row r="63" spans="1:15" x14ac:dyDescent="0.25">
      <c r="A63" s="254"/>
      <c r="B63" s="75" t="s">
        <v>15</v>
      </c>
      <c r="C63" s="14">
        <f>C55-C57</f>
        <v>709</v>
      </c>
      <c r="D63" s="15">
        <f>D55-D57</f>
        <v>2204</v>
      </c>
      <c r="E63" s="23">
        <f t="shared" ref="E63" si="27">E55-E57</f>
        <v>0.15768864668123111</v>
      </c>
      <c r="F63" s="14">
        <f>F55-F57</f>
        <v>343</v>
      </c>
      <c r="G63" s="15">
        <f>G55-G57</f>
        <v>2204</v>
      </c>
      <c r="H63" s="23">
        <f t="shared" ref="H63" si="28">H55-H57</f>
        <v>8.2648915840759479E-2</v>
      </c>
      <c r="I63" s="95">
        <f>'Adv Course Enrollments'!J110</f>
        <v>1734</v>
      </c>
      <c r="J63" s="15">
        <f>'Adv Course Enrollments'!K110</f>
        <v>2204</v>
      </c>
      <c r="K63" s="23">
        <f t="shared" ref="K63" si="29">K55-K57</f>
        <v>0.23125350468135852</v>
      </c>
    </row>
    <row r="64" spans="1:15" ht="15.75" thickBot="1" x14ac:dyDescent="0.3">
      <c r="A64" s="255"/>
      <c r="B64" s="76" t="s">
        <v>16</v>
      </c>
      <c r="C64" s="16">
        <f t="shared" ref="C64:K64" si="30">C55-C56</f>
        <v>548</v>
      </c>
      <c r="D64" s="17">
        <f t="shared" si="30"/>
        <v>1711</v>
      </c>
      <c r="E64" s="24">
        <f t="shared" si="30"/>
        <v>7.5927982866891702E-2</v>
      </c>
      <c r="F64" s="16">
        <f t="shared" si="30"/>
        <v>301</v>
      </c>
      <c r="G64" s="17">
        <f t="shared" si="30"/>
        <v>1711</v>
      </c>
      <c r="H64" s="24">
        <f t="shared" si="30"/>
        <v>6.6452018827059658E-2</v>
      </c>
      <c r="I64" s="96">
        <f>'Adv Course Enrollments'!J111</f>
        <v>1265</v>
      </c>
      <c r="J64" s="17">
        <f>'Adv Course Enrollments'!K111</f>
        <v>1711</v>
      </c>
      <c r="K64" s="24">
        <f t="shared" si="30"/>
        <v>5.3868137984439901E-2</v>
      </c>
    </row>
    <row r="65" spans="1:11" ht="15.75" thickBot="1" x14ac:dyDescent="0.3">
      <c r="A65" s="242" t="s">
        <v>58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4"/>
    </row>
    <row r="66" spans="1:11" ht="30" customHeight="1" thickBot="1" x14ac:dyDescent="0.3">
      <c r="A66" s="245" t="s">
        <v>21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7"/>
    </row>
  </sheetData>
  <mergeCells count="14">
    <mergeCell ref="A65:K65"/>
    <mergeCell ref="A66:K66"/>
    <mergeCell ref="A1:A4"/>
    <mergeCell ref="B1:B3"/>
    <mergeCell ref="C1:K2"/>
    <mergeCell ref="C3:E3"/>
    <mergeCell ref="F3:H3"/>
    <mergeCell ref="I3:K3"/>
    <mergeCell ref="A15:A24"/>
    <mergeCell ref="A35:A44"/>
    <mergeCell ref="A45:A54"/>
    <mergeCell ref="A55:A64"/>
    <mergeCell ref="A5:A14"/>
    <mergeCell ref="A25:A34"/>
  </mergeCells>
  <conditionalFormatting sqref="B4">
    <cfRule type="expression" dxfId="125" priority="127">
      <formula>MOD(ROW(),2)=0</formula>
    </cfRule>
  </conditionalFormatting>
  <conditionalFormatting sqref="B15:B21">
    <cfRule type="expression" dxfId="124" priority="117">
      <formula>MOD(ROW(),2)=0</formula>
    </cfRule>
  </conditionalFormatting>
  <conditionalFormatting sqref="E15:E21">
    <cfRule type="expression" dxfId="123" priority="116">
      <formula>MOD(ROW(),2)=0</formula>
    </cfRule>
  </conditionalFormatting>
  <conditionalFormatting sqref="C15:D21 F15:G21 I15:J21">
    <cfRule type="expression" dxfId="122" priority="115">
      <formula>MOD(ROW(),2)=0</formula>
    </cfRule>
  </conditionalFormatting>
  <conditionalFormatting sqref="C23:E23 C24:K24">
    <cfRule type="expression" dxfId="121" priority="114">
      <formula>MOD(ROW(),2)=0</formula>
    </cfRule>
  </conditionalFormatting>
  <conditionalFormatting sqref="H15:H21">
    <cfRule type="expression" dxfId="120" priority="113">
      <formula>MOD(ROW(),2)=0</formula>
    </cfRule>
  </conditionalFormatting>
  <conditionalFormatting sqref="H23">
    <cfRule type="expression" dxfId="119" priority="112">
      <formula>MOD(ROW(),2)=0</formula>
    </cfRule>
  </conditionalFormatting>
  <conditionalFormatting sqref="K15:K21">
    <cfRule type="expression" dxfId="118" priority="111">
      <formula>MOD(ROW(),2)=0</formula>
    </cfRule>
  </conditionalFormatting>
  <conditionalFormatting sqref="K23">
    <cfRule type="expression" dxfId="117" priority="110">
      <formula>MOD(ROW(),2)=0</formula>
    </cfRule>
  </conditionalFormatting>
  <conditionalFormatting sqref="F23:G23">
    <cfRule type="expression" dxfId="116" priority="109">
      <formula>MOD(ROW(),2)=0</formula>
    </cfRule>
  </conditionalFormatting>
  <conditionalFormatting sqref="I23:J23">
    <cfRule type="expression" dxfId="115" priority="108">
      <formula>MOD(ROW(),2)=0</formula>
    </cfRule>
  </conditionalFormatting>
  <conditionalFormatting sqref="B35:B41">
    <cfRule type="expression" dxfId="114" priority="97">
      <formula>MOD(ROW(),2)=0</formula>
    </cfRule>
  </conditionalFormatting>
  <conditionalFormatting sqref="E35:E41">
    <cfRule type="expression" dxfId="113" priority="96">
      <formula>MOD(ROW(),2)=0</formula>
    </cfRule>
  </conditionalFormatting>
  <conditionalFormatting sqref="C35:D41 F35:G41 I35:J41">
    <cfRule type="expression" dxfId="112" priority="95">
      <formula>MOD(ROW(),2)=0</formula>
    </cfRule>
  </conditionalFormatting>
  <conditionalFormatting sqref="C43:E44">
    <cfRule type="expression" dxfId="111" priority="94">
      <formula>MOD(ROW(),2)=0</formula>
    </cfRule>
  </conditionalFormatting>
  <conditionalFormatting sqref="H35:H41">
    <cfRule type="expression" dxfId="110" priority="93">
      <formula>MOD(ROW(),2)=0</formula>
    </cfRule>
  </conditionalFormatting>
  <conditionalFormatting sqref="H43:H44">
    <cfRule type="expression" dxfId="109" priority="92">
      <formula>MOD(ROW(),2)=0</formula>
    </cfRule>
  </conditionalFormatting>
  <conditionalFormatting sqref="K35:K41">
    <cfRule type="expression" dxfId="108" priority="91">
      <formula>MOD(ROW(),2)=0</formula>
    </cfRule>
  </conditionalFormatting>
  <conditionalFormatting sqref="K43:K44">
    <cfRule type="expression" dxfId="107" priority="90">
      <formula>MOD(ROW(),2)=0</formula>
    </cfRule>
  </conditionalFormatting>
  <conditionalFormatting sqref="F43:G44">
    <cfRule type="expression" dxfId="106" priority="89">
      <formula>MOD(ROW(),2)=0</formula>
    </cfRule>
  </conditionalFormatting>
  <conditionalFormatting sqref="I43:J44">
    <cfRule type="expression" dxfId="105" priority="88">
      <formula>MOD(ROW(),2)=0</formula>
    </cfRule>
  </conditionalFormatting>
  <conditionalFormatting sqref="B45:B51">
    <cfRule type="expression" dxfId="104" priority="56">
      <formula>MOD(ROW(),2)=0</formula>
    </cfRule>
  </conditionalFormatting>
  <conditionalFormatting sqref="E45:E51">
    <cfRule type="expression" dxfId="103" priority="55">
      <formula>MOD(ROW(),2)=0</formula>
    </cfRule>
  </conditionalFormatting>
  <conditionalFormatting sqref="C45:D51 F45:G51 I45:J51">
    <cfRule type="expression" dxfId="102" priority="54">
      <formula>MOD(ROW(),2)=0</formula>
    </cfRule>
  </conditionalFormatting>
  <conditionalFormatting sqref="C53:E54">
    <cfRule type="expression" dxfId="101" priority="53">
      <formula>MOD(ROW(),2)=0</formula>
    </cfRule>
  </conditionalFormatting>
  <conditionalFormatting sqref="H45:H51">
    <cfRule type="expression" dxfId="100" priority="52">
      <formula>MOD(ROW(),2)=0</formula>
    </cfRule>
  </conditionalFormatting>
  <conditionalFormatting sqref="H53:H54">
    <cfRule type="expression" dxfId="99" priority="51">
      <formula>MOD(ROW(),2)=0</formula>
    </cfRule>
  </conditionalFormatting>
  <conditionalFormatting sqref="K45:K51">
    <cfRule type="expression" dxfId="98" priority="50">
      <formula>MOD(ROW(),2)=0</formula>
    </cfRule>
  </conditionalFormatting>
  <conditionalFormatting sqref="K53:K54">
    <cfRule type="expression" dxfId="97" priority="49">
      <formula>MOD(ROW(),2)=0</formula>
    </cfRule>
  </conditionalFormatting>
  <conditionalFormatting sqref="F53:G54">
    <cfRule type="expression" dxfId="96" priority="48">
      <formula>MOD(ROW(),2)=0</formula>
    </cfRule>
  </conditionalFormatting>
  <conditionalFormatting sqref="I53:J54">
    <cfRule type="expression" dxfId="95" priority="47">
      <formula>MOD(ROW(),2)=0</formula>
    </cfRule>
  </conditionalFormatting>
  <conditionalFormatting sqref="K55:K61">
    <cfRule type="expression" dxfId="94" priority="34">
      <formula>MOD(ROW(),2)=0</formula>
    </cfRule>
  </conditionalFormatting>
  <conditionalFormatting sqref="H55:H61">
    <cfRule type="expression" dxfId="93" priority="36">
      <formula>MOD(ROW(),2)=0</formula>
    </cfRule>
  </conditionalFormatting>
  <conditionalFormatting sqref="C55:D61 F55:G61 J55:J61">
    <cfRule type="expression" dxfId="92" priority="38">
      <formula>MOD(ROW(),2)=0</formula>
    </cfRule>
  </conditionalFormatting>
  <conditionalFormatting sqref="B55:B61">
    <cfRule type="expression" dxfId="91" priority="40">
      <formula>MOD(ROW(),2)=0</formula>
    </cfRule>
  </conditionalFormatting>
  <conditionalFormatting sqref="E55:E61">
    <cfRule type="expression" dxfId="90" priority="39">
      <formula>MOD(ROW(),2)=0</formula>
    </cfRule>
  </conditionalFormatting>
  <conditionalFormatting sqref="C63:E64">
    <cfRule type="expression" dxfId="89" priority="37">
      <formula>MOD(ROW(),2)=0</formula>
    </cfRule>
  </conditionalFormatting>
  <conditionalFormatting sqref="H63:H64">
    <cfRule type="expression" dxfId="88" priority="35">
      <formula>MOD(ROW(),2)=0</formula>
    </cfRule>
  </conditionalFormatting>
  <conditionalFormatting sqref="K63:K64">
    <cfRule type="expression" dxfId="87" priority="33">
      <formula>MOD(ROW(),2)=0</formula>
    </cfRule>
  </conditionalFormatting>
  <conditionalFormatting sqref="F63:G64">
    <cfRule type="expression" dxfId="86" priority="32">
      <formula>MOD(ROW(),2)=0</formula>
    </cfRule>
  </conditionalFormatting>
  <conditionalFormatting sqref="I63:J64">
    <cfRule type="expression" dxfId="85" priority="31">
      <formula>MOD(ROW(),2)=0</formula>
    </cfRule>
  </conditionalFormatting>
  <conditionalFormatting sqref="E4">
    <cfRule type="expression" dxfId="84" priority="30">
      <formula>MOD(ROW(),2)=0</formula>
    </cfRule>
  </conditionalFormatting>
  <conditionalFormatting sqref="C4">
    <cfRule type="expression" dxfId="83" priority="29">
      <formula>MOD(ROW(),2)=0</formula>
    </cfRule>
  </conditionalFormatting>
  <conditionalFormatting sqref="D4">
    <cfRule type="expression" dxfId="82" priority="28">
      <formula>MOD(ROW(),2)=0</formula>
    </cfRule>
  </conditionalFormatting>
  <conditionalFormatting sqref="H4">
    <cfRule type="expression" dxfId="81" priority="27">
      <formula>MOD(ROW(),2)=0</formula>
    </cfRule>
  </conditionalFormatting>
  <conditionalFormatting sqref="F4">
    <cfRule type="expression" dxfId="80" priority="26">
      <formula>MOD(ROW(),2)=0</formula>
    </cfRule>
  </conditionalFormatting>
  <conditionalFormatting sqref="G4">
    <cfRule type="expression" dxfId="79" priority="25">
      <formula>MOD(ROW(),2)=0</formula>
    </cfRule>
  </conditionalFormatting>
  <conditionalFormatting sqref="K4">
    <cfRule type="expression" dxfId="78" priority="24">
      <formula>MOD(ROW(),2)=0</formula>
    </cfRule>
  </conditionalFormatting>
  <conditionalFormatting sqref="I4">
    <cfRule type="expression" dxfId="77" priority="23">
      <formula>MOD(ROW(),2)=0</formula>
    </cfRule>
  </conditionalFormatting>
  <conditionalFormatting sqref="J4">
    <cfRule type="expression" dxfId="76" priority="22">
      <formula>MOD(ROW(),2)=0</formula>
    </cfRule>
  </conditionalFormatting>
  <conditionalFormatting sqref="B5:B11">
    <cfRule type="expression" dxfId="75" priority="21">
      <formula>MOD(ROW(),2)=0</formula>
    </cfRule>
  </conditionalFormatting>
  <conditionalFormatting sqref="E5:E11">
    <cfRule type="expression" dxfId="74" priority="20">
      <formula>MOD(ROW(),2)=0</formula>
    </cfRule>
  </conditionalFormatting>
  <conditionalFormatting sqref="C5:D11 F5:G11 I5:J11">
    <cfRule type="expression" dxfId="73" priority="19">
      <formula>MOD(ROW(),2)=0</formula>
    </cfRule>
  </conditionalFormatting>
  <conditionalFormatting sqref="C13:E14">
    <cfRule type="expression" dxfId="72" priority="18">
      <formula>MOD(ROW(),2)=0</formula>
    </cfRule>
  </conditionalFormatting>
  <conditionalFormatting sqref="H5:H11">
    <cfRule type="expression" dxfId="71" priority="17">
      <formula>MOD(ROW(),2)=0</formula>
    </cfRule>
  </conditionalFormatting>
  <conditionalFormatting sqref="H13:H14">
    <cfRule type="expression" dxfId="70" priority="16">
      <formula>MOD(ROW(),2)=0</formula>
    </cfRule>
  </conditionalFormatting>
  <conditionalFormatting sqref="K5:K11">
    <cfRule type="expression" dxfId="69" priority="15">
      <formula>MOD(ROW(),2)=0</formula>
    </cfRule>
  </conditionalFormatting>
  <conditionalFormatting sqref="K13:K14">
    <cfRule type="expression" dxfId="68" priority="14">
      <formula>MOD(ROW(),2)=0</formula>
    </cfRule>
  </conditionalFormatting>
  <conditionalFormatting sqref="F13:G14">
    <cfRule type="expression" dxfId="67" priority="13">
      <formula>MOD(ROW(),2)=0</formula>
    </cfRule>
  </conditionalFormatting>
  <conditionalFormatting sqref="I13:J14">
    <cfRule type="expression" dxfId="66" priority="12">
      <formula>MOD(ROW(),2)=0</formula>
    </cfRule>
  </conditionalFormatting>
  <conditionalFormatting sqref="I55:I61">
    <cfRule type="expression" dxfId="65" priority="11">
      <formula>MOD(ROW(),2)=0</formula>
    </cfRule>
  </conditionalFormatting>
  <conditionalFormatting sqref="B25:B31">
    <cfRule type="expression" dxfId="64" priority="10">
      <formula>MOD(ROW(),2)=0</formula>
    </cfRule>
  </conditionalFormatting>
  <conditionalFormatting sqref="E25:E31">
    <cfRule type="expression" dxfId="63" priority="9">
      <formula>MOD(ROW(),2)=0</formula>
    </cfRule>
  </conditionalFormatting>
  <conditionalFormatting sqref="C25:D31 F25:G31 I25:J31">
    <cfRule type="expression" dxfId="62" priority="8">
      <formula>MOD(ROW(),2)=0</formula>
    </cfRule>
  </conditionalFormatting>
  <conditionalFormatting sqref="C33:E34">
    <cfRule type="expression" dxfId="61" priority="7">
      <formula>MOD(ROW(),2)=0</formula>
    </cfRule>
  </conditionalFormatting>
  <conditionalFormatting sqref="H25:H31">
    <cfRule type="expression" dxfId="60" priority="6">
      <formula>MOD(ROW(),2)=0</formula>
    </cfRule>
  </conditionalFormatting>
  <conditionalFormatting sqref="H33:H34">
    <cfRule type="expression" dxfId="59" priority="5">
      <formula>MOD(ROW(),2)=0</formula>
    </cfRule>
  </conditionalFormatting>
  <conditionalFormatting sqref="K25:K31">
    <cfRule type="expression" dxfId="58" priority="4">
      <formula>MOD(ROW(),2)=0</formula>
    </cfRule>
  </conditionalFormatting>
  <conditionalFormatting sqref="K33:K34">
    <cfRule type="expression" dxfId="57" priority="3">
      <formula>MOD(ROW(),2)=0</formula>
    </cfRule>
  </conditionalFormatting>
  <conditionalFormatting sqref="F33:G34">
    <cfRule type="expression" dxfId="56" priority="2">
      <formula>MOD(ROW(),2)=0</formula>
    </cfRule>
  </conditionalFormatting>
  <conditionalFormatting sqref="I33:J34">
    <cfRule type="expression" dxfId="5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56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5" width="8" style="13" customWidth="1"/>
    <col min="6" max="7" width="8" style="112" customWidth="1"/>
    <col min="8" max="8" width="8" style="13" customWidth="1"/>
    <col min="9" max="10" width="8" style="112" customWidth="1"/>
    <col min="11" max="11" width="8" style="13" customWidth="1"/>
  </cols>
  <sheetData>
    <row r="1" spans="1:11" ht="15" customHeight="1" x14ac:dyDescent="0.25">
      <c r="A1" s="275" t="s">
        <v>18</v>
      </c>
      <c r="B1" s="259" t="s">
        <v>35</v>
      </c>
      <c r="C1" s="175" t="s">
        <v>64</v>
      </c>
      <c r="D1" s="176"/>
      <c r="E1" s="176"/>
      <c r="F1" s="176"/>
      <c r="G1" s="176"/>
      <c r="H1" s="176"/>
      <c r="I1" s="176"/>
      <c r="J1" s="176"/>
      <c r="K1" s="177"/>
    </row>
    <row r="2" spans="1:11" ht="15.75" thickBot="1" x14ac:dyDescent="0.3">
      <c r="A2" s="276"/>
      <c r="B2" s="260"/>
      <c r="C2" s="178"/>
      <c r="D2" s="179"/>
      <c r="E2" s="179"/>
      <c r="F2" s="179"/>
      <c r="G2" s="179"/>
      <c r="H2" s="179"/>
      <c r="I2" s="179"/>
      <c r="J2" s="179"/>
      <c r="K2" s="180"/>
    </row>
    <row r="3" spans="1:11" ht="15" customHeight="1" thickBot="1" x14ac:dyDescent="0.3">
      <c r="A3" s="276"/>
      <c r="B3" s="261"/>
      <c r="C3" s="178" t="s">
        <v>32</v>
      </c>
      <c r="D3" s="179"/>
      <c r="E3" s="179"/>
      <c r="F3" s="262" t="s">
        <v>33</v>
      </c>
      <c r="G3" s="179"/>
      <c r="H3" s="179"/>
      <c r="I3" s="262" t="s">
        <v>34</v>
      </c>
      <c r="J3" s="179"/>
      <c r="K3" s="180"/>
    </row>
    <row r="4" spans="1:11" ht="39.75" thickBot="1" x14ac:dyDescent="0.3">
      <c r="A4" s="277"/>
      <c r="B4" s="89" t="s">
        <v>0</v>
      </c>
      <c r="C4" s="106" t="s">
        <v>25</v>
      </c>
      <c r="D4" s="107" t="s">
        <v>26</v>
      </c>
      <c r="E4" s="107" t="s">
        <v>29</v>
      </c>
      <c r="F4" s="106" t="s">
        <v>25</v>
      </c>
      <c r="G4" s="107" t="s">
        <v>26</v>
      </c>
      <c r="H4" s="107" t="s">
        <v>29</v>
      </c>
      <c r="I4" s="106" t="s">
        <v>25</v>
      </c>
      <c r="J4" s="129" t="s">
        <v>26</v>
      </c>
      <c r="K4" s="130" t="s">
        <v>29</v>
      </c>
    </row>
    <row r="5" spans="1:11" x14ac:dyDescent="0.25">
      <c r="A5" s="263">
        <v>9</v>
      </c>
      <c r="B5" s="90" t="s">
        <v>4</v>
      </c>
      <c r="C5" s="111">
        <v>173</v>
      </c>
      <c r="D5" s="113">
        <v>840</v>
      </c>
      <c r="E5" s="20">
        <f>C5/D5</f>
        <v>0.20595238095238094</v>
      </c>
      <c r="F5" s="111" t="s">
        <v>61</v>
      </c>
      <c r="G5" s="113">
        <f>D5</f>
        <v>840</v>
      </c>
      <c r="H5" s="20" t="s">
        <v>20</v>
      </c>
      <c r="I5" s="111">
        <v>476</v>
      </c>
      <c r="J5" s="113">
        <f>D5</f>
        <v>840</v>
      </c>
      <c r="K5" s="20">
        <f>I5/J5</f>
        <v>0.56666666666666665</v>
      </c>
    </row>
    <row r="6" spans="1:11" x14ac:dyDescent="0.25">
      <c r="A6" s="264"/>
      <c r="B6" s="91" t="s">
        <v>5</v>
      </c>
      <c r="C6" s="14">
        <v>52</v>
      </c>
      <c r="D6" s="15">
        <v>385</v>
      </c>
      <c r="E6" s="21">
        <f t="shared" ref="E6:E8" si="0">C6/D6</f>
        <v>0.13506493506493505</v>
      </c>
      <c r="F6" s="14"/>
      <c r="G6" s="15">
        <f>D6</f>
        <v>385</v>
      </c>
      <c r="H6" s="21"/>
      <c r="I6" s="14">
        <v>176</v>
      </c>
      <c r="J6" s="15">
        <f>D6</f>
        <v>385</v>
      </c>
      <c r="K6" s="21">
        <f t="shared" ref="K6:K9" si="1">I6/J6</f>
        <v>0.45714285714285713</v>
      </c>
    </row>
    <row r="7" spans="1:11" x14ac:dyDescent="0.25">
      <c r="A7" s="264"/>
      <c r="B7" s="91" t="s">
        <v>6</v>
      </c>
      <c r="C7" s="14">
        <v>22</v>
      </c>
      <c r="D7" s="15">
        <v>287</v>
      </c>
      <c r="E7" s="21">
        <f t="shared" si="0"/>
        <v>7.6655052264808357E-2</v>
      </c>
      <c r="F7" s="14"/>
      <c r="G7" s="15">
        <f>D7</f>
        <v>287</v>
      </c>
      <c r="H7" s="21"/>
      <c r="I7" s="14">
        <v>82</v>
      </c>
      <c r="J7" s="15">
        <f>D7</f>
        <v>287</v>
      </c>
      <c r="K7" s="21">
        <f t="shared" si="1"/>
        <v>0.2857142857142857</v>
      </c>
    </row>
    <row r="8" spans="1:11" x14ac:dyDescent="0.25">
      <c r="A8" s="264"/>
      <c r="B8" s="91" t="s">
        <v>7</v>
      </c>
      <c r="C8" s="14">
        <v>14</v>
      </c>
      <c r="D8" s="15">
        <v>70</v>
      </c>
      <c r="E8" s="21">
        <f t="shared" si="0"/>
        <v>0.2</v>
      </c>
      <c r="F8" s="14"/>
      <c r="G8" s="15">
        <f>D8</f>
        <v>70</v>
      </c>
      <c r="H8" s="21"/>
      <c r="I8" s="14">
        <v>32</v>
      </c>
      <c r="J8" s="15">
        <f>D8</f>
        <v>70</v>
      </c>
      <c r="K8" s="21">
        <f t="shared" si="1"/>
        <v>0.45714285714285713</v>
      </c>
    </row>
    <row r="9" spans="1:11" x14ac:dyDescent="0.25">
      <c r="A9" s="264"/>
      <c r="B9" s="91" t="s">
        <v>8</v>
      </c>
      <c r="C9" s="14" t="s">
        <v>61</v>
      </c>
      <c r="D9" s="15">
        <v>27</v>
      </c>
      <c r="E9" s="21" t="s">
        <v>20</v>
      </c>
      <c r="F9" s="14"/>
      <c r="G9" s="15">
        <f>D9</f>
        <v>27</v>
      </c>
      <c r="H9" s="21"/>
      <c r="I9" s="14">
        <v>19</v>
      </c>
      <c r="J9" s="15">
        <f>D9</f>
        <v>27</v>
      </c>
      <c r="K9" s="21">
        <f t="shared" si="1"/>
        <v>0.70370370370370372</v>
      </c>
    </row>
    <row r="10" spans="1:11" x14ac:dyDescent="0.25">
      <c r="A10" s="264"/>
      <c r="B10" s="91" t="s">
        <v>9</v>
      </c>
      <c r="C10" s="14"/>
      <c r="D10" s="15" t="s">
        <v>61</v>
      </c>
      <c r="E10" s="21"/>
      <c r="F10" s="14"/>
      <c r="G10" s="15" t="s">
        <v>61</v>
      </c>
      <c r="H10" s="21"/>
      <c r="I10" s="14"/>
      <c r="J10" s="15" t="s">
        <v>61</v>
      </c>
      <c r="K10" s="21"/>
    </row>
    <row r="11" spans="1:11" x14ac:dyDescent="0.25">
      <c r="A11" s="264"/>
      <c r="B11" s="91" t="s">
        <v>10</v>
      </c>
      <c r="C11" s="14"/>
      <c r="D11" s="15"/>
      <c r="E11" s="21"/>
      <c r="F11" s="14"/>
      <c r="G11" s="15"/>
      <c r="H11" s="21"/>
      <c r="I11" s="14"/>
      <c r="J11" s="15"/>
      <c r="K11" s="21"/>
    </row>
    <row r="12" spans="1:11" x14ac:dyDescent="0.25">
      <c r="A12" s="264"/>
      <c r="B12" s="92" t="s">
        <v>11</v>
      </c>
      <c r="C12" s="19">
        <f t="shared" ref="C12:K12" si="2">C$52</f>
        <v>1229</v>
      </c>
      <c r="D12" s="18">
        <f t="shared" si="2"/>
        <v>5631</v>
      </c>
      <c r="E12" s="22">
        <f t="shared" si="2"/>
        <v>0.21825608240099451</v>
      </c>
      <c r="F12" s="19">
        <f t="shared" si="2"/>
        <v>538</v>
      </c>
      <c r="G12" s="18">
        <f t="shared" si="2"/>
        <v>5631</v>
      </c>
      <c r="H12" s="22">
        <f t="shared" si="2"/>
        <v>9.9188790560471973E-2</v>
      </c>
      <c r="I12" s="19">
        <f t="shared" si="2"/>
        <v>3637</v>
      </c>
      <c r="J12" s="18">
        <f t="shared" si="2"/>
        <v>5631</v>
      </c>
      <c r="K12" s="22">
        <f t="shared" si="2"/>
        <v>0.64588882969277217</v>
      </c>
    </row>
    <row r="13" spans="1:11" x14ac:dyDescent="0.25">
      <c r="A13" s="264"/>
      <c r="B13" s="93" t="s">
        <v>15</v>
      </c>
      <c r="C13" s="14">
        <f t="shared" ref="C13:K13" si="3">C5-C7</f>
        <v>151</v>
      </c>
      <c r="D13" s="15">
        <f t="shared" si="3"/>
        <v>553</v>
      </c>
      <c r="E13" s="23">
        <f t="shared" si="3"/>
        <v>0.1292973286875726</v>
      </c>
      <c r="F13" s="14" t="s">
        <v>20</v>
      </c>
      <c r="G13" s="15">
        <f t="shared" si="3"/>
        <v>553</v>
      </c>
      <c r="H13" s="23" t="s">
        <v>20</v>
      </c>
      <c r="I13" s="14">
        <f t="shared" si="3"/>
        <v>394</v>
      </c>
      <c r="J13" s="15">
        <f t="shared" si="3"/>
        <v>553</v>
      </c>
      <c r="K13" s="23">
        <f t="shared" si="3"/>
        <v>0.28095238095238095</v>
      </c>
    </row>
    <row r="14" spans="1:11" ht="15.75" thickBot="1" x14ac:dyDescent="0.3">
      <c r="A14" s="265"/>
      <c r="B14" s="94" t="s">
        <v>16</v>
      </c>
      <c r="C14" s="16">
        <f>C5-C6</f>
        <v>121</v>
      </c>
      <c r="D14" s="17">
        <f>D5-D6</f>
        <v>455</v>
      </c>
      <c r="E14" s="24">
        <f>E5-E6</f>
        <v>7.0887445887445888E-2</v>
      </c>
      <c r="F14" s="16" t="s">
        <v>20</v>
      </c>
      <c r="G14" s="17">
        <f>G5-G6</f>
        <v>455</v>
      </c>
      <c r="H14" s="24" t="s">
        <v>20</v>
      </c>
      <c r="I14" s="16">
        <f>I5-I6</f>
        <v>300</v>
      </c>
      <c r="J14" s="17">
        <f>J5-J6</f>
        <v>455</v>
      </c>
      <c r="K14" s="24">
        <f>K5-K6</f>
        <v>0.10952380952380952</v>
      </c>
    </row>
    <row r="15" spans="1:11" x14ac:dyDescent="0.25">
      <c r="A15" s="266">
        <v>10</v>
      </c>
      <c r="B15" s="97" t="s">
        <v>4</v>
      </c>
      <c r="C15" s="111">
        <v>165</v>
      </c>
      <c r="D15" s="113">
        <v>776</v>
      </c>
      <c r="E15" s="20">
        <f>C15/D15</f>
        <v>0.21262886597938144</v>
      </c>
      <c r="F15" s="111">
        <v>67</v>
      </c>
      <c r="G15" s="113">
        <f t="shared" ref="G15:G20" si="4">D15</f>
        <v>776</v>
      </c>
      <c r="H15" s="20">
        <f>F15/G15</f>
        <v>8.6340206185567009E-2</v>
      </c>
      <c r="I15" s="111">
        <v>583</v>
      </c>
      <c r="J15" s="113">
        <f t="shared" ref="J15:J20" si="5">D15</f>
        <v>776</v>
      </c>
      <c r="K15" s="20">
        <f>I15/J15</f>
        <v>0.75128865979381443</v>
      </c>
    </row>
    <row r="16" spans="1:11" x14ac:dyDescent="0.25">
      <c r="A16" s="267"/>
      <c r="B16" s="98" t="s">
        <v>5</v>
      </c>
      <c r="C16" s="14">
        <v>43</v>
      </c>
      <c r="D16" s="15">
        <v>338</v>
      </c>
      <c r="E16" s="21">
        <f t="shared" ref="E16:E17" si="6">C16/D16</f>
        <v>0.12721893491124261</v>
      </c>
      <c r="F16" s="14">
        <v>11</v>
      </c>
      <c r="G16" s="15">
        <f t="shared" si="4"/>
        <v>338</v>
      </c>
      <c r="H16" s="21">
        <f t="shared" ref="H16" si="7">F16/G16</f>
        <v>3.2544378698224852E-2</v>
      </c>
      <c r="I16" s="14">
        <v>245</v>
      </c>
      <c r="J16" s="15">
        <f t="shared" si="5"/>
        <v>338</v>
      </c>
      <c r="K16" s="21">
        <f t="shared" ref="K16:K19" si="8">I16/J16</f>
        <v>0.7248520710059172</v>
      </c>
    </row>
    <row r="17" spans="1:11" x14ac:dyDescent="0.25">
      <c r="A17" s="267"/>
      <c r="B17" s="98" t="s">
        <v>6</v>
      </c>
      <c r="C17" s="14">
        <v>16</v>
      </c>
      <c r="D17" s="15">
        <v>206</v>
      </c>
      <c r="E17" s="21">
        <f t="shared" si="6"/>
        <v>7.7669902912621352E-2</v>
      </c>
      <c r="F17" s="14" t="s">
        <v>61</v>
      </c>
      <c r="G17" s="15">
        <f t="shared" si="4"/>
        <v>206</v>
      </c>
      <c r="H17" s="21" t="s">
        <v>20</v>
      </c>
      <c r="I17" s="14">
        <v>108</v>
      </c>
      <c r="J17" s="15">
        <f t="shared" si="5"/>
        <v>206</v>
      </c>
      <c r="K17" s="21">
        <f t="shared" si="8"/>
        <v>0.52427184466019416</v>
      </c>
    </row>
    <row r="18" spans="1:11" x14ac:dyDescent="0.25">
      <c r="A18" s="267"/>
      <c r="B18" s="98" t="s">
        <v>7</v>
      </c>
      <c r="C18" s="14" t="s">
        <v>61</v>
      </c>
      <c r="D18" s="15">
        <v>50</v>
      </c>
      <c r="E18" s="21" t="s">
        <v>20</v>
      </c>
      <c r="F18" s="14" t="s">
        <v>61</v>
      </c>
      <c r="G18" s="15">
        <f t="shared" si="4"/>
        <v>50</v>
      </c>
      <c r="H18" s="21" t="s">
        <v>20</v>
      </c>
      <c r="I18" s="14">
        <v>35</v>
      </c>
      <c r="J18" s="15">
        <f t="shared" si="5"/>
        <v>50</v>
      </c>
      <c r="K18" s="21">
        <f t="shared" si="8"/>
        <v>0.7</v>
      </c>
    </row>
    <row r="19" spans="1:11" x14ac:dyDescent="0.25">
      <c r="A19" s="267"/>
      <c r="B19" s="98" t="s">
        <v>8</v>
      </c>
      <c r="C19" s="14" t="s">
        <v>61</v>
      </c>
      <c r="D19" s="15">
        <v>26</v>
      </c>
      <c r="E19" s="21" t="s">
        <v>20</v>
      </c>
      <c r="F19" s="14" t="s">
        <v>61</v>
      </c>
      <c r="G19" s="15">
        <f t="shared" si="4"/>
        <v>26</v>
      </c>
      <c r="H19" s="21" t="s">
        <v>20</v>
      </c>
      <c r="I19" s="14">
        <v>19</v>
      </c>
      <c r="J19" s="15">
        <f t="shared" si="5"/>
        <v>26</v>
      </c>
      <c r="K19" s="21">
        <f t="shared" si="8"/>
        <v>0.73076923076923073</v>
      </c>
    </row>
    <row r="20" spans="1:11" x14ac:dyDescent="0.25">
      <c r="A20" s="267"/>
      <c r="B20" s="98" t="s">
        <v>9</v>
      </c>
      <c r="C20" s="14" t="s">
        <v>61</v>
      </c>
      <c r="D20" s="15" t="s">
        <v>61</v>
      </c>
      <c r="E20" s="21" t="s">
        <v>20</v>
      </c>
      <c r="F20" s="14" t="s">
        <v>61</v>
      </c>
      <c r="G20" s="15" t="str">
        <f t="shared" si="4"/>
        <v>&lt;10</v>
      </c>
      <c r="H20" s="21" t="s">
        <v>20</v>
      </c>
      <c r="I20" s="14" t="s">
        <v>61</v>
      </c>
      <c r="J20" s="15" t="str">
        <f t="shared" si="5"/>
        <v>&lt;10</v>
      </c>
      <c r="K20" s="21" t="s">
        <v>20</v>
      </c>
    </row>
    <row r="21" spans="1:11" x14ac:dyDescent="0.25">
      <c r="A21" s="267"/>
      <c r="B21" s="98" t="s">
        <v>10</v>
      </c>
      <c r="C21" s="14"/>
      <c r="D21" s="15"/>
      <c r="E21" s="21"/>
      <c r="F21" s="14"/>
      <c r="G21" s="15"/>
      <c r="H21" s="21"/>
      <c r="I21" s="14"/>
      <c r="J21" s="15"/>
      <c r="K21" s="21"/>
    </row>
    <row r="22" spans="1:11" x14ac:dyDescent="0.25">
      <c r="A22" s="267"/>
      <c r="B22" s="99" t="s">
        <v>11</v>
      </c>
      <c r="C22" s="19">
        <f t="shared" ref="C22:K22" si="9">C$52</f>
        <v>1229</v>
      </c>
      <c r="D22" s="18">
        <f t="shared" si="9"/>
        <v>5631</v>
      </c>
      <c r="E22" s="22">
        <f t="shared" si="9"/>
        <v>0.21825608240099451</v>
      </c>
      <c r="F22" s="19">
        <f t="shared" si="9"/>
        <v>538</v>
      </c>
      <c r="G22" s="18">
        <f t="shared" si="9"/>
        <v>5631</v>
      </c>
      <c r="H22" s="22">
        <f t="shared" si="9"/>
        <v>9.9188790560471973E-2</v>
      </c>
      <c r="I22" s="19">
        <f t="shared" si="9"/>
        <v>3637</v>
      </c>
      <c r="J22" s="18">
        <f t="shared" si="9"/>
        <v>5631</v>
      </c>
      <c r="K22" s="22">
        <f t="shared" si="9"/>
        <v>0.64588882969277217</v>
      </c>
    </row>
    <row r="23" spans="1:11" x14ac:dyDescent="0.25">
      <c r="A23" s="267"/>
      <c r="B23" s="100" t="s">
        <v>15</v>
      </c>
      <c r="C23" s="14">
        <f t="shared" ref="C23:K23" si="10">C15-C17</f>
        <v>149</v>
      </c>
      <c r="D23" s="15">
        <f t="shared" si="10"/>
        <v>570</v>
      </c>
      <c r="E23" s="23">
        <f t="shared" si="10"/>
        <v>0.13495896306676008</v>
      </c>
      <c r="F23" s="14" t="s">
        <v>20</v>
      </c>
      <c r="G23" s="15">
        <f t="shared" si="10"/>
        <v>570</v>
      </c>
      <c r="H23" s="23" t="s">
        <v>20</v>
      </c>
      <c r="I23" s="14">
        <f t="shared" si="10"/>
        <v>475</v>
      </c>
      <c r="J23" s="15">
        <f t="shared" si="10"/>
        <v>570</v>
      </c>
      <c r="K23" s="23">
        <f t="shared" si="10"/>
        <v>0.22701681513362026</v>
      </c>
    </row>
    <row r="24" spans="1:11" ht="15.75" thickBot="1" x14ac:dyDescent="0.3">
      <c r="A24" s="268"/>
      <c r="B24" s="101" t="s">
        <v>16</v>
      </c>
      <c r="C24" s="16">
        <f t="shared" ref="C24:K24" si="11">C15-C16</f>
        <v>122</v>
      </c>
      <c r="D24" s="17">
        <f t="shared" si="11"/>
        <v>438</v>
      </c>
      <c r="E24" s="24">
        <f t="shared" si="11"/>
        <v>8.5409931068138822E-2</v>
      </c>
      <c r="F24" s="16">
        <f t="shared" si="11"/>
        <v>56</v>
      </c>
      <c r="G24" s="17">
        <f t="shared" si="11"/>
        <v>438</v>
      </c>
      <c r="H24" s="24">
        <f t="shared" si="11"/>
        <v>5.3795827487342157E-2</v>
      </c>
      <c r="I24" s="16">
        <f t="shared" si="11"/>
        <v>338</v>
      </c>
      <c r="J24" s="17">
        <f t="shared" si="11"/>
        <v>438</v>
      </c>
      <c r="K24" s="24">
        <f t="shared" si="11"/>
        <v>2.6436588787897231E-2</v>
      </c>
    </row>
    <row r="25" spans="1:11" x14ac:dyDescent="0.25">
      <c r="A25" s="269">
        <v>11</v>
      </c>
      <c r="B25" s="97" t="s">
        <v>4</v>
      </c>
      <c r="C25" s="111">
        <v>215</v>
      </c>
      <c r="D25" s="113">
        <v>701</v>
      </c>
      <c r="E25" s="20">
        <f>C25/D25</f>
        <v>0.30670470756062768</v>
      </c>
      <c r="F25" s="111">
        <v>132</v>
      </c>
      <c r="G25" s="113">
        <f>D25</f>
        <v>701</v>
      </c>
      <c r="H25" s="20">
        <f>F25/G25</f>
        <v>0.18830242510699002</v>
      </c>
      <c r="I25" s="111">
        <v>531</v>
      </c>
      <c r="J25" s="113">
        <f>D25</f>
        <v>701</v>
      </c>
      <c r="K25" s="20">
        <f>I25/J25</f>
        <v>0.75748930099857348</v>
      </c>
    </row>
    <row r="26" spans="1:11" x14ac:dyDescent="0.25">
      <c r="A26" s="270"/>
      <c r="B26" s="98" t="s">
        <v>5</v>
      </c>
      <c r="C26" s="14">
        <v>78</v>
      </c>
      <c r="D26" s="15">
        <v>320</v>
      </c>
      <c r="E26" s="21">
        <f t="shared" ref="E26:E29" si="12">C26/D26</f>
        <v>0.24374999999999999</v>
      </c>
      <c r="F26" s="14">
        <v>36</v>
      </c>
      <c r="G26" s="15">
        <f>D26</f>
        <v>320</v>
      </c>
      <c r="H26" s="21">
        <f t="shared" ref="H26" si="13">F26/G26</f>
        <v>0.1125</v>
      </c>
      <c r="I26" s="14">
        <v>235</v>
      </c>
      <c r="J26" s="15">
        <f>D26</f>
        <v>320</v>
      </c>
      <c r="K26" s="21">
        <f t="shared" ref="K26:K29" si="14">I26/J26</f>
        <v>0.734375</v>
      </c>
    </row>
    <row r="27" spans="1:11" x14ac:dyDescent="0.25">
      <c r="A27" s="270"/>
      <c r="B27" s="98" t="s">
        <v>6</v>
      </c>
      <c r="C27" s="14">
        <v>23</v>
      </c>
      <c r="D27" s="15">
        <v>193</v>
      </c>
      <c r="E27" s="21">
        <f t="shared" si="12"/>
        <v>0.11917098445595854</v>
      </c>
      <c r="F27" s="14">
        <v>11</v>
      </c>
      <c r="G27" s="15">
        <f>D27</f>
        <v>193</v>
      </c>
      <c r="H27" s="21" t="s">
        <v>20</v>
      </c>
      <c r="I27" s="14">
        <v>111</v>
      </c>
      <c r="J27" s="15">
        <f>D27</f>
        <v>193</v>
      </c>
      <c r="K27" s="21">
        <f t="shared" si="14"/>
        <v>0.57512953367875652</v>
      </c>
    </row>
    <row r="28" spans="1:11" x14ac:dyDescent="0.25">
      <c r="A28" s="270"/>
      <c r="B28" s="98" t="s">
        <v>7</v>
      </c>
      <c r="C28" s="14">
        <v>21</v>
      </c>
      <c r="D28" s="15">
        <v>59</v>
      </c>
      <c r="E28" s="21">
        <f t="shared" si="12"/>
        <v>0.3559322033898305</v>
      </c>
      <c r="F28" s="14">
        <v>10</v>
      </c>
      <c r="G28" s="15">
        <f>D28</f>
        <v>59</v>
      </c>
      <c r="H28" s="21" t="s">
        <v>20</v>
      </c>
      <c r="I28" s="14">
        <v>47</v>
      </c>
      <c r="J28" s="15">
        <f>D28</f>
        <v>59</v>
      </c>
      <c r="K28" s="21">
        <f t="shared" si="14"/>
        <v>0.79661016949152541</v>
      </c>
    </row>
    <row r="29" spans="1:11" x14ac:dyDescent="0.25">
      <c r="A29" s="270"/>
      <c r="B29" s="98" t="s">
        <v>8</v>
      </c>
      <c r="C29" s="14">
        <v>15</v>
      </c>
      <c r="D29" s="15">
        <v>32</v>
      </c>
      <c r="E29" s="21">
        <f t="shared" si="12"/>
        <v>0.46875</v>
      </c>
      <c r="F29" s="14">
        <v>10</v>
      </c>
      <c r="G29" s="15">
        <f>D29</f>
        <v>32</v>
      </c>
      <c r="H29" s="21" t="s">
        <v>20</v>
      </c>
      <c r="I29" s="14">
        <v>27</v>
      </c>
      <c r="J29" s="15">
        <f>D29</f>
        <v>32</v>
      </c>
      <c r="K29" s="21">
        <f t="shared" si="14"/>
        <v>0.84375</v>
      </c>
    </row>
    <row r="30" spans="1:11" x14ac:dyDescent="0.25">
      <c r="A30" s="270"/>
      <c r="B30" s="98" t="s">
        <v>9</v>
      </c>
      <c r="C30" s="14"/>
      <c r="D30" s="15" t="s">
        <v>61</v>
      </c>
      <c r="E30" s="21"/>
      <c r="F30" s="14"/>
      <c r="G30" s="15" t="s">
        <v>61</v>
      </c>
      <c r="H30" s="21"/>
      <c r="I30" s="14" t="s">
        <v>61</v>
      </c>
      <c r="J30" s="15" t="s">
        <v>61</v>
      </c>
      <c r="K30" s="21" t="s">
        <v>20</v>
      </c>
    </row>
    <row r="31" spans="1:11" x14ac:dyDescent="0.25">
      <c r="A31" s="270"/>
      <c r="B31" s="98" t="s">
        <v>10</v>
      </c>
      <c r="C31" s="14"/>
      <c r="D31" s="15"/>
      <c r="E31" s="21"/>
      <c r="F31" s="14"/>
      <c r="G31" s="15"/>
      <c r="H31" s="21"/>
      <c r="I31" s="14"/>
      <c r="J31" s="15"/>
      <c r="K31" s="21"/>
    </row>
    <row r="32" spans="1:11" x14ac:dyDescent="0.25">
      <c r="A32" s="270"/>
      <c r="B32" s="99" t="s">
        <v>11</v>
      </c>
      <c r="C32" s="19">
        <f t="shared" ref="C32:K32" si="15">C$52</f>
        <v>1229</v>
      </c>
      <c r="D32" s="18">
        <f t="shared" si="15"/>
        <v>5631</v>
      </c>
      <c r="E32" s="22">
        <f t="shared" si="15"/>
        <v>0.21825608240099451</v>
      </c>
      <c r="F32" s="19">
        <f t="shared" si="15"/>
        <v>538</v>
      </c>
      <c r="G32" s="18">
        <f t="shared" si="15"/>
        <v>5631</v>
      </c>
      <c r="H32" s="22">
        <f t="shared" si="15"/>
        <v>9.9188790560471973E-2</v>
      </c>
      <c r="I32" s="19">
        <f t="shared" si="15"/>
        <v>3637</v>
      </c>
      <c r="J32" s="18">
        <f t="shared" si="15"/>
        <v>5631</v>
      </c>
      <c r="K32" s="22">
        <f t="shared" si="15"/>
        <v>0.64588882969277217</v>
      </c>
    </row>
    <row r="33" spans="1:11" x14ac:dyDescent="0.25">
      <c r="A33" s="270"/>
      <c r="B33" s="100" t="s">
        <v>15</v>
      </c>
      <c r="C33" s="14">
        <f t="shared" ref="C33:K33" si="16">C25-C27</f>
        <v>192</v>
      </c>
      <c r="D33" s="15">
        <f t="shared" si="16"/>
        <v>508</v>
      </c>
      <c r="E33" s="23">
        <f t="shared" si="16"/>
        <v>0.18753372310466915</v>
      </c>
      <c r="F33" s="14" t="s">
        <v>20</v>
      </c>
      <c r="G33" s="15">
        <f t="shared" si="16"/>
        <v>508</v>
      </c>
      <c r="H33" s="23" t="s">
        <v>20</v>
      </c>
      <c r="I33" s="14">
        <f t="shared" si="16"/>
        <v>420</v>
      </c>
      <c r="J33" s="15">
        <f t="shared" si="16"/>
        <v>508</v>
      </c>
      <c r="K33" s="23">
        <f t="shared" si="16"/>
        <v>0.18235976731981696</v>
      </c>
    </row>
    <row r="34" spans="1:11" ht="15.75" thickBot="1" x14ac:dyDescent="0.3">
      <c r="A34" s="271"/>
      <c r="B34" s="101" t="s">
        <v>16</v>
      </c>
      <c r="C34" s="16">
        <f t="shared" ref="C34:K34" si="17">C25-C26</f>
        <v>137</v>
      </c>
      <c r="D34" s="17">
        <f t="shared" si="17"/>
        <v>381</v>
      </c>
      <c r="E34" s="24">
        <f t="shared" si="17"/>
        <v>6.2954707560627682E-2</v>
      </c>
      <c r="F34" s="16">
        <f t="shared" si="17"/>
        <v>96</v>
      </c>
      <c r="G34" s="17">
        <f t="shared" si="17"/>
        <v>381</v>
      </c>
      <c r="H34" s="24">
        <f t="shared" si="17"/>
        <v>7.5802425106990021E-2</v>
      </c>
      <c r="I34" s="16">
        <f t="shared" si="17"/>
        <v>296</v>
      </c>
      <c r="J34" s="17">
        <f t="shared" si="17"/>
        <v>381</v>
      </c>
      <c r="K34" s="24">
        <f t="shared" si="17"/>
        <v>2.3114300998573478E-2</v>
      </c>
    </row>
    <row r="35" spans="1:11" x14ac:dyDescent="0.25">
      <c r="A35" s="272">
        <v>12</v>
      </c>
      <c r="B35" s="97" t="s">
        <v>4</v>
      </c>
      <c r="C35" s="111">
        <v>245</v>
      </c>
      <c r="D35" s="113">
        <v>744</v>
      </c>
      <c r="E35" s="20">
        <f>C35/D35</f>
        <v>0.32930107526881719</v>
      </c>
      <c r="F35" s="111">
        <v>174</v>
      </c>
      <c r="G35" s="113">
        <f>D35</f>
        <v>744</v>
      </c>
      <c r="H35" s="20">
        <f>F35/G35</f>
        <v>0.23387096774193547</v>
      </c>
      <c r="I35" s="111">
        <v>545</v>
      </c>
      <c r="J35" s="113">
        <f>D35</f>
        <v>744</v>
      </c>
      <c r="K35" s="20">
        <f>I35/J35</f>
        <v>0.73252688172043012</v>
      </c>
    </row>
    <row r="36" spans="1:11" x14ac:dyDescent="0.25">
      <c r="A36" s="273"/>
      <c r="B36" s="98" t="s">
        <v>5</v>
      </c>
      <c r="C36" s="14">
        <v>76</v>
      </c>
      <c r="D36" s="15">
        <v>307</v>
      </c>
      <c r="E36" s="21">
        <f t="shared" ref="E36:E39" si="18">C36/D36</f>
        <v>0.24755700325732899</v>
      </c>
      <c r="F36" s="14">
        <v>30</v>
      </c>
      <c r="G36" s="15">
        <f>D36</f>
        <v>307</v>
      </c>
      <c r="H36" s="21">
        <f t="shared" ref="H36:H37" si="19">F36/G36</f>
        <v>9.7719869706840393E-2</v>
      </c>
      <c r="I36" s="14">
        <v>212</v>
      </c>
      <c r="J36" s="15">
        <f>D36</f>
        <v>307</v>
      </c>
      <c r="K36" s="21">
        <f t="shared" ref="K36:K39" si="20">I36/J36</f>
        <v>0.69055374592833874</v>
      </c>
    </row>
    <row r="37" spans="1:11" x14ac:dyDescent="0.25">
      <c r="A37" s="273"/>
      <c r="B37" s="98" t="s">
        <v>6</v>
      </c>
      <c r="C37" s="14">
        <v>27</v>
      </c>
      <c r="D37" s="15">
        <v>171</v>
      </c>
      <c r="E37" s="21">
        <f t="shared" si="18"/>
        <v>0.15789473684210525</v>
      </c>
      <c r="F37" s="14">
        <v>16</v>
      </c>
      <c r="G37" s="15">
        <f>D37</f>
        <v>171</v>
      </c>
      <c r="H37" s="21">
        <f t="shared" si="19"/>
        <v>9.3567251461988299E-2</v>
      </c>
      <c r="I37" s="14">
        <v>98</v>
      </c>
      <c r="J37" s="15">
        <f>D37</f>
        <v>171</v>
      </c>
      <c r="K37" s="21">
        <f t="shared" si="20"/>
        <v>0.57309941520467833</v>
      </c>
    </row>
    <row r="38" spans="1:11" x14ac:dyDescent="0.25">
      <c r="A38" s="273"/>
      <c r="B38" s="98" t="s">
        <v>7</v>
      </c>
      <c r="C38" s="14" t="s">
        <v>61</v>
      </c>
      <c r="D38" s="15">
        <v>51</v>
      </c>
      <c r="E38" s="21" t="s">
        <v>20</v>
      </c>
      <c r="F38" s="14" t="s">
        <v>61</v>
      </c>
      <c r="G38" s="15">
        <f>D38</f>
        <v>51</v>
      </c>
      <c r="H38" s="21" t="s">
        <v>20</v>
      </c>
      <c r="I38" s="14">
        <v>24</v>
      </c>
      <c r="J38" s="15">
        <f>D38</f>
        <v>51</v>
      </c>
      <c r="K38" s="21">
        <f t="shared" si="20"/>
        <v>0.47058823529411764</v>
      </c>
    </row>
    <row r="39" spans="1:11" x14ac:dyDescent="0.25">
      <c r="A39" s="273"/>
      <c r="B39" s="98" t="s">
        <v>8</v>
      </c>
      <c r="C39" s="14">
        <v>13</v>
      </c>
      <c r="D39" s="15">
        <v>31</v>
      </c>
      <c r="E39" s="21">
        <f t="shared" si="18"/>
        <v>0.41935483870967744</v>
      </c>
      <c r="F39" s="14">
        <v>12</v>
      </c>
      <c r="G39" s="15">
        <f>D39</f>
        <v>31</v>
      </c>
      <c r="H39" s="21" t="s">
        <v>20</v>
      </c>
      <c r="I39" s="14">
        <v>25</v>
      </c>
      <c r="J39" s="15">
        <f>D39</f>
        <v>31</v>
      </c>
      <c r="K39" s="21">
        <f t="shared" si="20"/>
        <v>0.80645161290322576</v>
      </c>
    </row>
    <row r="40" spans="1:11" x14ac:dyDescent="0.25">
      <c r="A40" s="273"/>
      <c r="B40" s="98" t="s">
        <v>9</v>
      </c>
      <c r="C40" s="14"/>
      <c r="D40" s="15" t="s">
        <v>61</v>
      </c>
      <c r="E40" s="21"/>
      <c r="F40" s="14" t="s">
        <v>61</v>
      </c>
      <c r="G40" s="15" t="s">
        <v>61</v>
      </c>
      <c r="H40" s="21" t="s">
        <v>20</v>
      </c>
      <c r="I40" s="14" t="s">
        <v>61</v>
      </c>
      <c r="J40" s="15" t="s">
        <v>61</v>
      </c>
      <c r="K40" s="21" t="s">
        <v>20</v>
      </c>
    </row>
    <row r="41" spans="1:11" x14ac:dyDescent="0.25">
      <c r="A41" s="273"/>
      <c r="B41" s="98" t="s">
        <v>10</v>
      </c>
      <c r="C41" s="14"/>
      <c r="D41" s="15"/>
      <c r="E41" s="21"/>
      <c r="F41" s="14"/>
      <c r="G41" s="15"/>
      <c r="H41" s="21"/>
      <c r="I41" s="14"/>
      <c r="J41" s="15"/>
      <c r="K41" s="21"/>
    </row>
    <row r="42" spans="1:11" x14ac:dyDescent="0.25">
      <c r="A42" s="273"/>
      <c r="B42" s="99" t="s">
        <v>11</v>
      </c>
      <c r="C42" s="19">
        <f t="shared" ref="C42:K42" si="21">C$52</f>
        <v>1229</v>
      </c>
      <c r="D42" s="18">
        <f t="shared" si="21"/>
        <v>5631</v>
      </c>
      <c r="E42" s="22">
        <f t="shared" si="21"/>
        <v>0.21825608240099451</v>
      </c>
      <c r="F42" s="19">
        <f t="shared" si="21"/>
        <v>538</v>
      </c>
      <c r="G42" s="18">
        <f t="shared" si="21"/>
        <v>5631</v>
      </c>
      <c r="H42" s="22">
        <f t="shared" si="21"/>
        <v>9.9188790560471973E-2</v>
      </c>
      <c r="I42" s="19">
        <f t="shared" si="21"/>
        <v>3637</v>
      </c>
      <c r="J42" s="18">
        <f t="shared" si="21"/>
        <v>5631</v>
      </c>
      <c r="K42" s="22">
        <f t="shared" si="21"/>
        <v>0.64588882969277217</v>
      </c>
    </row>
    <row r="43" spans="1:11" x14ac:dyDescent="0.25">
      <c r="A43" s="273"/>
      <c r="B43" s="100" t="s">
        <v>15</v>
      </c>
      <c r="C43" s="14">
        <f t="shared" ref="C43:K43" si="22">C35-C37</f>
        <v>218</v>
      </c>
      <c r="D43" s="15">
        <f t="shared" si="22"/>
        <v>573</v>
      </c>
      <c r="E43" s="23">
        <f t="shared" si="22"/>
        <v>0.17140633842671193</v>
      </c>
      <c r="F43" s="14">
        <f t="shared" si="22"/>
        <v>158</v>
      </c>
      <c r="G43" s="15">
        <f t="shared" si="22"/>
        <v>573</v>
      </c>
      <c r="H43" s="23">
        <f t="shared" si="22"/>
        <v>0.14030371627994717</v>
      </c>
      <c r="I43" s="14">
        <f t="shared" si="22"/>
        <v>447</v>
      </c>
      <c r="J43" s="15">
        <f t="shared" si="22"/>
        <v>573</v>
      </c>
      <c r="K43" s="23">
        <f t="shared" si="22"/>
        <v>0.15942746651575179</v>
      </c>
    </row>
    <row r="44" spans="1:11" ht="15.75" thickBot="1" x14ac:dyDescent="0.3">
      <c r="A44" s="274"/>
      <c r="B44" s="101" t="s">
        <v>16</v>
      </c>
      <c r="C44" s="16">
        <f t="shared" ref="C44:K44" si="23">C35-C36</f>
        <v>169</v>
      </c>
      <c r="D44" s="17">
        <f t="shared" si="23"/>
        <v>437</v>
      </c>
      <c r="E44" s="24">
        <f t="shared" si="23"/>
        <v>8.17440720114882E-2</v>
      </c>
      <c r="F44" s="16">
        <f t="shared" si="23"/>
        <v>144</v>
      </c>
      <c r="G44" s="17">
        <f t="shared" si="23"/>
        <v>437</v>
      </c>
      <c r="H44" s="24">
        <f t="shared" si="23"/>
        <v>0.13615109803509506</v>
      </c>
      <c r="I44" s="16">
        <f t="shared" si="23"/>
        <v>333</v>
      </c>
      <c r="J44" s="17">
        <f t="shared" si="23"/>
        <v>437</v>
      </c>
      <c r="K44" s="24">
        <f t="shared" si="23"/>
        <v>4.1973135792091387E-2</v>
      </c>
    </row>
    <row r="45" spans="1:11" x14ac:dyDescent="0.25">
      <c r="A45" s="278" t="s">
        <v>60</v>
      </c>
      <c r="B45" s="97" t="s">
        <v>4</v>
      </c>
      <c r="C45" s="111">
        <f>'Adv CW by High School'!C55</f>
        <v>797</v>
      </c>
      <c r="D45" s="113">
        <f>'Adv CW by High School'!D55</f>
        <v>3061</v>
      </c>
      <c r="E45" s="20">
        <f>'Adv CW by High School'!E55</f>
        <v>0.26037242731133614</v>
      </c>
      <c r="F45" s="111">
        <v>378</v>
      </c>
      <c r="G45" s="113">
        <f>'Adv CW by High School'!G55</f>
        <v>3061</v>
      </c>
      <c r="H45" s="20">
        <f>'Adv CW by High School'!H55</f>
        <v>0.1234890558640967</v>
      </c>
      <c r="I45" s="111">
        <f>'Adv Course Enrollments'!J102</f>
        <v>2133</v>
      </c>
      <c r="J45" s="113">
        <f>'Adv Course Enrollments'!K102</f>
        <v>3061</v>
      </c>
      <c r="K45" s="20">
        <f>'Adv CW by High School'!K55</f>
        <v>0.69683110094740286</v>
      </c>
    </row>
    <row r="46" spans="1:11" ht="15.75" customHeight="1" x14ac:dyDescent="0.25">
      <c r="A46" s="257"/>
      <c r="B46" s="98" t="s">
        <v>5</v>
      </c>
      <c r="C46" s="14">
        <f>'Adv CW by High School'!C56</f>
        <v>249</v>
      </c>
      <c r="D46" s="15">
        <f>'Adv CW by High School'!D56</f>
        <v>1350</v>
      </c>
      <c r="E46" s="21">
        <f>'Adv CW by High School'!E56</f>
        <v>0.18444444444444444</v>
      </c>
      <c r="F46" s="14">
        <v>77</v>
      </c>
      <c r="G46" s="15">
        <f>'Adv CW by High School'!G56</f>
        <v>1350</v>
      </c>
      <c r="H46" s="21">
        <f>'Adv CW by High School'!H56</f>
        <v>5.7037037037037039E-2</v>
      </c>
      <c r="I46" s="14">
        <f>'Adv Course Enrollments'!J103</f>
        <v>868</v>
      </c>
      <c r="J46" s="15">
        <f>'Adv Course Enrollments'!K103</f>
        <v>1350</v>
      </c>
      <c r="K46" s="21">
        <f>'Adv CW by High School'!K56</f>
        <v>0.64296296296296296</v>
      </c>
    </row>
    <row r="47" spans="1:11" x14ac:dyDescent="0.25">
      <c r="A47" s="257"/>
      <c r="B47" s="98" t="s">
        <v>6</v>
      </c>
      <c r="C47" s="14">
        <f>'Adv CW by High School'!C57</f>
        <v>88</v>
      </c>
      <c r="D47" s="15">
        <f>'Adv CW by High School'!D57</f>
        <v>857</v>
      </c>
      <c r="E47" s="21">
        <f>'Adv CW by High School'!E57</f>
        <v>0.10268378063010501</v>
      </c>
      <c r="F47" s="14">
        <v>35</v>
      </c>
      <c r="G47" s="15">
        <f>'Adv CW by High School'!G57</f>
        <v>857</v>
      </c>
      <c r="H47" s="21">
        <f>'Adv CW by High School'!H57</f>
        <v>4.0840140023337225E-2</v>
      </c>
      <c r="I47" s="14">
        <f>'Adv Course Enrollments'!J104</f>
        <v>399</v>
      </c>
      <c r="J47" s="15">
        <f>'Adv Course Enrollments'!K104</f>
        <v>857</v>
      </c>
      <c r="K47" s="21">
        <f>'Adv CW by High School'!K57</f>
        <v>0.46557759626604434</v>
      </c>
    </row>
    <row r="48" spans="1:11" x14ac:dyDescent="0.25">
      <c r="A48" s="257"/>
      <c r="B48" s="98" t="s">
        <v>7</v>
      </c>
      <c r="C48" s="14">
        <f>'Adv CW by High School'!C58</f>
        <v>49</v>
      </c>
      <c r="D48" s="15">
        <f>'Adv CW by High School'!D58</f>
        <v>23</v>
      </c>
      <c r="E48" s="21">
        <f>'Adv CW by High School'!E58</f>
        <v>2.1304347826086958</v>
      </c>
      <c r="F48" s="14">
        <v>20</v>
      </c>
      <c r="G48" s="15">
        <f>'Adv CW by High School'!G58</f>
        <v>23</v>
      </c>
      <c r="H48" s="21">
        <f>'Adv CW by High School'!H58</f>
        <v>0.86956521739130432</v>
      </c>
      <c r="I48" s="14">
        <f>'Adv Course Enrollments'!J105</f>
        <v>138</v>
      </c>
      <c r="J48" s="15">
        <f>'Adv Course Enrollments'!K105</f>
        <v>230</v>
      </c>
      <c r="K48" s="21">
        <f>'Adv CW by High School'!K58</f>
        <v>0.6</v>
      </c>
    </row>
    <row r="49" spans="1:11" x14ac:dyDescent="0.25">
      <c r="A49" s="257"/>
      <c r="B49" s="98" t="s">
        <v>8</v>
      </c>
      <c r="C49" s="14">
        <f>'Adv CW by High School'!C59</f>
        <v>44</v>
      </c>
      <c r="D49" s="15">
        <f>'Adv CW by High School'!D59</f>
        <v>116</v>
      </c>
      <c r="E49" s="21">
        <f>'Adv CW by High School'!E59</f>
        <v>0.37931034482758619</v>
      </c>
      <c r="F49" s="14">
        <v>26</v>
      </c>
      <c r="G49" s="15">
        <f>'Adv CW by High School'!G59</f>
        <v>116</v>
      </c>
      <c r="H49" s="21">
        <f>'Adv CW by High School'!H59</f>
        <v>0.22413793103448276</v>
      </c>
      <c r="I49" s="14">
        <f>'Adv Course Enrollments'!J106</f>
        <v>89</v>
      </c>
      <c r="J49" s="15">
        <f>'Adv Course Enrollments'!K106</f>
        <v>116</v>
      </c>
      <c r="K49" s="21">
        <f>'Adv CW by High School'!K59</f>
        <v>0.76724137931034486</v>
      </c>
    </row>
    <row r="50" spans="1:11" x14ac:dyDescent="0.25">
      <c r="A50" s="257"/>
      <c r="B50" s="98" t="s">
        <v>9</v>
      </c>
      <c r="C50" s="14" t="s">
        <v>61</v>
      </c>
      <c r="D50" s="15">
        <f>'Adv CW by High School'!D60</f>
        <v>17</v>
      </c>
      <c r="E50" s="21" t="s">
        <v>20</v>
      </c>
      <c r="F50" s="14" t="s">
        <v>61</v>
      </c>
      <c r="G50" s="15">
        <f>'Adv CW by High School'!G60</f>
        <v>17</v>
      </c>
      <c r="H50" s="21" t="s">
        <v>20</v>
      </c>
      <c r="I50" s="14" t="str">
        <f>'Adv Course Enrollments'!J107</f>
        <v>&lt;10</v>
      </c>
      <c r="J50" s="15">
        <f>'Adv Course Enrollments'!K107</f>
        <v>17</v>
      </c>
      <c r="K50" s="21" t="str">
        <f>'Adv CW by High School'!K60</f>
        <v>**</v>
      </c>
    </row>
    <row r="51" spans="1:11" x14ac:dyDescent="0.25">
      <c r="A51" s="257"/>
      <c r="B51" s="98" t="s">
        <v>10</v>
      </c>
      <c r="C51" s="14"/>
      <c r="D51" s="15" t="s">
        <v>61</v>
      </c>
      <c r="E51" s="105"/>
      <c r="F51" s="14"/>
      <c r="G51" s="15" t="str">
        <f>D51</f>
        <v>&lt;10</v>
      </c>
      <c r="H51" s="21"/>
      <c r="I51" s="14"/>
      <c r="J51" s="15" t="str">
        <f>'Adv Course Enrollments'!K108</f>
        <v>&lt;10</v>
      </c>
      <c r="K51" s="21"/>
    </row>
    <row r="52" spans="1:11" x14ac:dyDescent="0.25">
      <c r="A52" s="257"/>
      <c r="B52" s="99" t="s">
        <v>11</v>
      </c>
      <c r="C52" s="19">
        <f>'Adv CW by High School'!C62</f>
        <v>1229</v>
      </c>
      <c r="D52" s="18">
        <f>'Adv CW by High School'!D62</f>
        <v>5631</v>
      </c>
      <c r="E52" s="22">
        <f>'Adv CW by High School'!E62</f>
        <v>0.21825608240099451</v>
      </c>
      <c r="F52" s="19">
        <v>538</v>
      </c>
      <c r="G52" s="18">
        <f>D52</f>
        <v>5631</v>
      </c>
      <c r="H52" s="22">
        <f>'Adv CW by High School'!H62</f>
        <v>9.9188790560471973E-2</v>
      </c>
      <c r="I52" s="19">
        <f>'Adv Course Enrollments'!J109</f>
        <v>3637</v>
      </c>
      <c r="J52" s="18">
        <f>'Adv Course Enrollments'!K109</f>
        <v>5631</v>
      </c>
      <c r="K52" s="22">
        <f>'Adv CW by High School'!K62</f>
        <v>0.64588882969277217</v>
      </c>
    </row>
    <row r="53" spans="1:11" x14ac:dyDescent="0.25">
      <c r="A53" s="257"/>
      <c r="B53" s="100" t="s">
        <v>15</v>
      </c>
      <c r="C53" s="14">
        <f>'Adv CW by High School'!C63</f>
        <v>709</v>
      </c>
      <c r="D53" s="15">
        <f>'Adv CW by High School'!D63</f>
        <v>2204</v>
      </c>
      <c r="E53" s="23">
        <f>'Adv CW by High School'!E63</f>
        <v>0.15768864668123111</v>
      </c>
      <c r="F53" s="14">
        <f>'Adv CW by High School'!F63</f>
        <v>343</v>
      </c>
      <c r="G53" s="15">
        <f>'Adv CW by High School'!G63</f>
        <v>2204</v>
      </c>
      <c r="H53" s="23">
        <f>'Adv CW by High School'!H63</f>
        <v>8.2648915840759479E-2</v>
      </c>
      <c r="I53" s="14">
        <f>'Adv Course Enrollments'!J110</f>
        <v>1734</v>
      </c>
      <c r="J53" s="15">
        <f>'Adv Course Enrollments'!K110</f>
        <v>2204</v>
      </c>
      <c r="K53" s="23">
        <f>'Adv CW by High School'!K63</f>
        <v>0.23125350468135852</v>
      </c>
    </row>
    <row r="54" spans="1:11" ht="15.75" thickBot="1" x14ac:dyDescent="0.3">
      <c r="A54" s="258"/>
      <c r="B54" s="101" t="s">
        <v>16</v>
      </c>
      <c r="C54" s="16">
        <f>'Adv CW by High School'!C64</f>
        <v>548</v>
      </c>
      <c r="D54" s="17">
        <f>'Adv CW by High School'!D64</f>
        <v>1711</v>
      </c>
      <c r="E54" s="24">
        <f>'Adv CW by High School'!E64</f>
        <v>7.5927982866891702E-2</v>
      </c>
      <c r="F54" s="16">
        <f>'Adv CW by High School'!F64</f>
        <v>301</v>
      </c>
      <c r="G54" s="17">
        <f>'Adv CW by High School'!G64</f>
        <v>1711</v>
      </c>
      <c r="H54" s="24">
        <f>'Adv CW by High School'!H64</f>
        <v>6.6452018827059658E-2</v>
      </c>
      <c r="I54" s="16">
        <f>'Adv Course Enrollments'!J111</f>
        <v>1265</v>
      </c>
      <c r="J54" s="17">
        <f>'Adv Course Enrollments'!K111</f>
        <v>1711</v>
      </c>
      <c r="K54" s="24">
        <f>'Adv CW by High School'!K64</f>
        <v>5.3868137984439901E-2</v>
      </c>
    </row>
    <row r="55" spans="1:11" ht="15.75" thickBot="1" x14ac:dyDescent="0.3">
      <c r="A55" s="242" t="s">
        <v>58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4"/>
    </row>
    <row r="56" spans="1:11" ht="29.25" customHeight="1" thickBot="1" x14ac:dyDescent="0.3">
      <c r="A56" s="245" t="s">
        <v>21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7"/>
    </row>
  </sheetData>
  <mergeCells count="13">
    <mergeCell ref="A55:K55"/>
    <mergeCell ref="A56:K56"/>
    <mergeCell ref="B1:B3"/>
    <mergeCell ref="C1:K2"/>
    <mergeCell ref="C3:E3"/>
    <mergeCell ref="F3:H3"/>
    <mergeCell ref="I3:K3"/>
    <mergeCell ref="A5:A14"/>
    <mergeCell ref="A15:A24"/>
    <mergeCell ref="A25:A34"/>
    <mergeCell ref="A35:A44"/>
    <mergeCell ref="A1:A4"/>
    <mergeCell ref="A45:A54"/>
  </mergeCells>
  <conditionalFormatting sqref="B4">
    <cfRule type="expression" dxfId="54" priority="281">
      <formula>MOD(ROW(),2)=0</formula>
    </cfRule>
  </conditionalFormatting>
  <conditionalFormatting sqref="B5:B11">
    <cfRule type="expression" dxfId="53" priority="87">
      <formula>MOD(ROW(),2)=0</formula>
    </cfRule>
  </conditionalFormatting>
  <conditionalFormatting sqref="E5:E11">
    <cfRule type="expression" dxfId="52" priority="86">
      <formula>MOD(ROW(),2)=0</formula>
    </cfRule>
  </conditionalFormatting>
  <conditionalFormatting sqref="C5:D11 F5:G11 I5:J11">
    <cfRule type="expression" dxfId="51" priority="85">
      <formula>MOD(ROW(),2)=0</formula>
    </cfRule>
  </conditionalFormatting>
  <conditionalFormatting sqref="C13:E14">
    <cfRule type="expression" dxfId="50" priority="84">
      <formula>MOD(ROW(),2)=0</formula>
    </cfRule>
  </conditionalFormatting>
  <conditionalFormatting sqref="H5:H11">
    <cfRule type="expression" dxfId="49" priority="83">
      <formula>MOD(ROW(),2)=0</formula>
    </cfRule>
  </conditionalFormatting>
  <conditionalFormatting sqref="H13:H14 K13:K14">
    <cfRule type="expression" dxfId="48" priority="82">
      <formula>MOD(ROW(),2)=0</formula>
    </cfRule>
  </conditionalFormatting>
  <conditionalFormatting sqref="K5:K11">
    <cfRule type="expression" dxfId="47" priority="81">
      <formula>MOD(ROW(),2)=0</formula>
    </cfRule>
  </conditionalFormatting>
  <conditionalFormatting sqref="F13:G14">
    <cfRule type="expression" dxfId="46" priority="80">
      <formula>MOD(ROW(),2)=0</formula>
    </cfRule>
  </conditionalFormatting>
  <conditionalFormatting sqref="I13:J14">
    <cfRule type="expression" dxfId="45" priority="79">
      <formula>MOD(ROW(),2)=0</formula>
    </cfRule>
  </conditionalFormatting>
  <conditionalFormatting sqref="B15:B21">
    <cfRule type="expression" dxfId="44" priority="78">
      <formula>MOD(ROW(),2)=0</formula>
    </cfRule>
  </conditionalFormatting>
  <conditionalFormatting sqref="E15:E21">
    <cfRule type="expression" dxfId="43" priority="77">
      <formula>MOD(ROW(),2)=0</formula>
    </cfRule>
  </conditionalFormatting>
  <conditionalFormatting sqref="C15:D21 F15:G21 I15:J21">
    <cfRule type="expression" dxfId="42" priority="76">
      <formula>MOD(ROW(),2)=0</formula>
    </cfRule>
  </conditionalFormatting>
  <conditionalFormatting sqref="C23:E24">
    <cfRule type="expression" dxfId="41" priority="75">
      <formula>MOD(ROW(),2)=0</formula>
    </cfRule>
  </conditionalFormatting>
  <conditionalFormatting sqref="H15:H21">
    <cfRule type="expression" dxfId="40" priority="74">
      <formula>MOD(ROW(),2)=0</formula>
    </cfRule>
  </conditionalFormatting>
  <conditionalFormatting sqref="H23:H24 K23:K24">
    <cfRule type="expression" dxfId="39" priority="73">
      <formula>MOD(ROW(),2)=0</formula>
    </cfRule>
  </conditionalFormatting>
  <conditionalFormatting sqref="K15:K21">
    <cfRule type="expression" dxfId="38" priority="72">
      <formula>MOD(ROW(),2)=0</formula>
    </cfRule>
  </conditionalFormatting>
  <conditionalFormatting sqref="F23:G24">
    <cfRule type="expression" dxfId="37" priority="71">
      <formula>MOD(ROW(),2)=0</formula>
    </cfRule>
  </conditionalFormatting>
  <conditionalFormatting sqref="I23:J24">
    <cfRule type="expression" dxfId="36" priority="70">
      <formula>MOD(ROW(),2)=0</formula>
    </cfRule>
  </conditionalFormatting>
  <conditionalFormatting sqref="B25:B31">
    <cfRule type="expression" dxfId="35" priority="69">
      <formula>MOD(ROW(),2)=0</formula>
    </cfRule>
  </conditionalFormatting>
  <conditionalFormatting sqref="E25:E31">
    <cfRule type="expression" dxfId="34" priority="68">
      <formula>MOD(ROW(),2)=0</formula>
    </cfRule>
  </conditionalFormatting>
  <conditionalFormatting sqref="C25:D31 F25:G31 I25:J31">
    <cfRule type="expression" dxfId="33" priority="67">
      <formula>MOD(ROW(),2)=0</formula>
    </cfRule>
  </conditionalFormatting>
  <conditionalFormatting sqref="C33:E34">
    <cfRule type="expression" dxfId="32" priority="66">
      <formula>MOD(ROW(),2)=0</formula>
    </cfRule>
  </conditionalFormatting>
  <conditionalFormatting sqref="H25:H31">
    <cfRule type="expression" dxfId="31" priority="65">
      <formula>MOD(ROW(),2)=0</formula>
    </cfRule>
  </conditionalFormatting>
  <conditionalFormatting sqref="H33:H34 K33:K34">
    <cfRule type="expression" dxfId="30" priority="64">
      <formula>MOD(ROW(),2)=0</formula>
    </cfRule>
  </conditionalFormatting>
  <conditionalFormatting sqref="K25:K31">
    <cfRule type="expression" dxfId="29" priority="63">
      <formula>MOD(ROW(),2)=0</formula>
    </cfRule>
  </conditionalFormatting>
  <conditionalFormatting sqref="F33:G34">
    <cfRule type="expression" dxfId="28" priority="62">
      <formula>MOD(ROW(),2)=0</formula>
    </cfRule>
  </conditionalFormatting>
  <conditionalFormatting sqref="I33:J34">
    <cfRule type="expression" dxfId="27" priority="61">
      <formula>MOD(ROW(),2)=0</formula>
    </cfRule>
  </conditionalFormatting>
  <conditionalFormatting sqref="B35:B41">
    <cfRule type="expression" dxfId="26" priority="60">
      <formula>MOD(ROW(),2)=0</formula>
    </cfRule>
  </conditionalFormatting>
  <conditionalFormatting sqref="E35:E41">
    <cfRule type="expression" dxfId="25" priority="59">
      <formula>MOD(ROW(),2)=0</formula>
    </cfRule>
  </conditionalFormatting>
  <conditionalFormatting sqref="C35:D41 F35:G41 I35:J41">
    <cfRule type="expression" dxfId="24" priority="58">
      <formula>MOD(ROW(),2)=0</formula>
    </cfRule>
  </conditionalFormatting>
  <conditionalFormatting sqref="C43:E44">
    <cfRule type="expression" dxfId="23" priority="57">
      <formula>MOD(ROW(),2)=0</formula>
    </cfRule>
  </conditionalFormatting>
  <conditionalFormatting sqref="H35:H41">
    <cfRule type="expression" dxfId="22" priority="56">
      <formula>MOD(ROW(),2)=0</formula>
    </cfRule>
  </conditionalFormatting>
  <conditionalFormatting sqref="H43:H44 K43:K44">
    <cfRule type="expression" dxfId="21" priority="55">
      <formula>MOD(ROW(),2)=0</formula>
    </cfRule>
  </conditionalFormatting>
  <conditionalFormatting sqref="K35:K41">
    <cfRule type="expression" dxfId="20" priority="54">
      <formula>MOD(ROW(),2)=0</formula>
    </cfRule>
  </conditionalFormatting>
  <conditionalFormatting sqref="F43:G44">
    <cfRule type="expression" dxfId="19" priority="53">
      <formula>MOD(ROW(),2)=0</formula>
    </cfRule>
  </conditionalFormatting>
  <conditionalFormatting sqref="I43:J44">
    <cfRule type="expression" dxfId="18" priority="52">
      <formula>MOD(ROW(),2)=0</formula>
    </cfRule>
  </conditionalFormatting>
  <conditionalFormatting sqref="B45:B51">
    <cfRule type="expression" dxfId="17" priority="18">
      <formula>MOD(ROW(),2)=0</formula>
    </cfRule>
  </conditionalFormatting>
  <conditionalFormatting sqref="E45:E51">
    <cfRule type="expression" dxfId="16" priority="17">
      <formula>MOD(ROW(),2)=0</formula>
    </cfRule>
  </conditionalFormatting>
  <conditionalFormatting sqref="C45:D51 F45:G51 I45:J51">
    <cfRule type="expression" dxfId="15" priority="16">
      <formula>MOD(ROW(),2)=0</formula>
    </cfRule>
  </conditionalFormatting>
  <conditionalFormatting sqref="C53:E54">
    <cfRule type="expression" dxfId="14" priority="15">
      <formula>MOD(ROW(),2)=0</formula>
    </cfRule>
  </conditionalFormatting>
  <conditionalFormatting sqref="H45:H51">
    <cfRule type="expression" dxfId="13" priority="14">
      <formula>MOD(ROW(),2)=0</formula>
    </cfRule>
  </conditionalFormatting>
  <conditionalFormatting sqref="H53:H54 K53:K54">
    <cfRule type="expression" dxfId="12" priority="13">
      <formula>MOD(ROW(),2)=0</formula>
    </cfRule>
  </conditionalFormatting>
  <conditionalFormatting sqref="K45:K51">
    <cfRule type="expression" dxfId="11" priority="12">
      <formula>MOD(ROW(),2)=0</formula>
    </cfRule>
  </conditionalFormatting>
  <conditionalFormatting sqref="F53:G54">
    <cfRule type="expression" dxfId="10" priority="11">
      <formula>MOD(ROW(),2)=0</formula>
    </cfRule>
  </conditionalFormatting>
  <conditionalFormatting sqref="I53:J54">
    <cfRule type="expression" dxfId="9" priority="10">
      <formula>MOD(ROW(),2)=0</formula>
    </cfRule>
  </conditionalFormatting>
  <conditionalFormatting sqref="E4">
    <cfRule type="expression" dxfId="8" priority="9">
      <formula>MOD(ROW(),2)=0</formula>
    </cfRule>
  </conditionalFormatting>
  <conditionalFormatting sqref="C4">
    <cfRule type="expression" dxfId="7" priority="8">
      <formula>MOD(ROW(),2)=0</formula>
    </cfRule>
  </conditionalFormatting>
  <conditionalFormatting sqref="D4">
    <cfRule type="expression" dxfId="6" priority="7">
      <formula>MOD(ROW(),2)=0</formula>
    </cfRule>
  </conditionalFormatting>
  <conditionalFormatting sqref="H4">
    <cfRule type="expression" dxfId="5" priority="6">
      <formula>MOD(ROW(),2)=0</formula>
    </cfRule>
  </conditionalFormatting>
  <conditionalFormatting sqref="F4">
    <cfRule type="expression" dxfId="4" priority="5">
      <formula>MOD(ROW(),2)=0</formula>
    </cfRule>
  </conditionalFormatting>
  <conditionalFormatting sqref="G4">
    <cfRule type="expression" dxfId="3" priority="4">
      <formula>MOD(ROW(),2)=0</formula>
    </cfRule>
  </conditionalFormatting>
  <conditionalFormatting sqref="K4">
    <cfRule type="expression" dxfId="2" priority="3">
      <formula>MOD(ROW(),2)=0</formula>
    </cfRule>
  </conditionalFormatting>
  <conditionalFormatting sqref="I4">
    <cfRule type="expression" dxfId="1" priority="2">
      <formula>MOD(ROW(),2)=0</formula>
    </cfRule>
  </conditionalFormatting>
  <conditionalFormatting sqref="J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Adv Course Enrollments</vt:lpstr>
      <vt:lpstr>Adv CW by High School</vt:lpstr>
      <vt:lpstr>Adv Cw by Grade</vt:lpstr>
      <vt:lpstr>'Adv Cw by Grade'!Print_Titles</vt:lpstr>
      <vt:lpstr>'Adv CW by High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2020-11-03T21:01:43Z</cp:lastPrinted>
  <dcterms:created xsi:type="dcterms:W3CDTF">2020-06-19T14:25:36Z</dcterms:created>
  <dcterms:modified xsi:type="dcterms:W3CDTF">2021-04-07T14:28:42Z</dcterms:modified>
</cp:coreProperties>
</file>